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мероприятий'!$9:$10</definedName>
  </definedNames>
  <calcPr calcId="124519"/>
</workbook>
</file>

<file path=xl/calcChain.xml><?xml version="1.0" encoding="utf-8"?>
<calcChain xmlns="http://schemas.openxmlformats.org/spreadsheetml/2006/main">
  <c r="E335" i="6"/>
  <c r="D335"/>
  <c r="C335"/>
  <c r="E340"/>
  <c r="D340"/>
  <c r="C340"/>
  <c r="C343"/>
  <c r="C344"/>
  <c r="C345"/>
  <c r="E360"/>
  <c r="D360"/>
  <c r="C360"/>
  <c r="C364"/>
  <c r="C369"/>
  <c r="H249"/>
  <c r="G249"/>
  <c r="F249"/>
  <c r="E249"/>
  <c r="D249"/>
  <c r="C249"/>
  <c r="C262"/>
  <c r="C260"/>
  <c r="C258"/>
  <c r="C256"/>
  <c r="C254"/>
  <c r="C252"/>
  <c r="H237"/>
  <c r="G237"/>
  <c r="F237"/>
  <c r="E237"/>
  <c r="D237"/>
  <c r="C237"/>
  <c r="C243"/>
  <c r="C240"/>
  <c r="H219"/>
  <c r="G219"/>
  <c r="F219"/>
  <c r="E219"/>
  <c r="D219"/>
  <c r="C219"/>
  <c r="C230"/>
  <c r="C228"/>
  <c r="C226"/>
  <c r="C224"/>
  <c r="C222"/>
  <c r="C213"/>
  <c r="C211"/>
  <c r="C209"/>
  <c r="C207"/>
  <c r="C205"/>
  <c r="C203"/>
  <c r="C201"/>
  <c r="C199"/>
  <c r="H196"/>
  <c r="G196"/>
  <c r="F196"/>
  <c r="E196"/>
  <c r="D196"/>
  <c r="H69"/>
  <c r="H14" s="1"/>
  <c r="G68"/>
  <c r="G14" s="1"/>
  <c r="F68"/>
  <c r="F374"/>
  <c r="F406"/>
  <c r="E68"/>
  <c r="E374"/>
  <c r="E406"/>
  <c r="D68"/>
  <c r="D14" s="1"/>
  <c r="C68"/>
  <c r="C154"/>
  <c r="C166"/>
  <c r="C321"/>
  <c r="D374"/>
  <c r="C374" s="1"/>
  <c r="C14" s="1"/>
  <c r="C406"/>
  <c r="D24"/>
  <c r="D69"/>
  <c r="D90"/>
  <c r="D110"/>
  <c r="D135"/>
  <c r="D167"/>
  <c r="D180"/>
  <c r="D270"/>
  <c r="D306"/>
  <c r="D375"/>
  <c r="D426"/>
  <c r="D435"/>
  <c r="D476"/>
  <c r="D489"/>
  <c r="D16"/>
  <c r="D67"/>
  <c r="D13" s="1"/>
  <c r="H16"/>
  <c r="H24"/>
  <c r="H90"/>
  <c r="H110"/>
  <c r="H135"/>
  <c r="H167"/>
  <c r="H180"/>
  <c r="H270"/>
  <c r="H306"/>
  <c r="H375"/>
  <c r="H426"/>
  <c r="H435"/>
  <c r="H489"/>
  <c r="H15"/>
  <c r="H68"/>
  <c r="H13"/>
  <c r="G16"/>
  <c r="G24"/>
  <c r="G69"/>
  <c r="G90"/>
  <c r="G110"/>
  <c r="G135"/>
  <c r="G167"/>
  <c r="G180"/>
  <c r="G270"/>
  <c r="G306"/>
  <c r="G375"/>
  <c r="G426"/>
  <c r="G435"/>
  <c r="G489"/>
  <c r="G67"/>
  <c r="G13" s="1"/>
  <c r="F16"/>
  <c r="F24"/>
  <c r="F69"/>
  <c r="F90"/>
  <c r="F110"/>
  <c r="F135"/>
  <c r="F167"/>
  <c r="F180"/>
  <c r="F270"/>
  <c r="F306"/>
  <c r="F375"/>
  <c r="F407"/>
  <c r="F426"/>
  <c r="F435"/>
  <c r="F476"/>
  <c r="F489"/>
  <c r="F15"/>
  <c r="F67"/>
  <c r="F373"/>
  <c r="F405"/>
  <c r="F13"/>
  <c r="E16"/>
  <c r="E24"/>
  <c r="E69"/>
  <c r="E90"/>
  <c r="E110"/>
  <c r="E135"/>
  <c r="E167"/>
  <c r="E180"/>
  <c r="E270"/>
  <c r="E306"/>
  <c r="E375"/>
  <c r="E407"/>
  <c r="E426"/>
  <c r="E435"/>
  <c r="E476"/>
  <c r="E489"/>
  <c r="E67"/>
  <c r="E373"/>
  <c r="E405"/>
  <c r="C30"/>
  <c r="C35"/>
  <c r="C38"/>
  <c r="C46"/>
  <c r="C72"/>
  <c r="C69" s="1"/>
  <c r="C95"/>
  <c r="C90" s="1"/>
  <c r="C86" s="1"/>
  <c r="C122"/>
  <c r="C110" s="1"/>
  <c r="C138"/>
  <c r="C140"/>
  <c r="C155"/>
  <c r="C172"/>
  <c r="C174"/>
  <c r="C183"/>
  <c r="C185"/>
  <c r="C187"/>
  <c r="C189"/>
  <c r="C279"/>
  <c r="C281"/>
  <c r="C287"/>
  <c r="C297"/>
  <c r="C309"/>
  <c r="C312"/>
  <c r="C314"/>
  <c r="C322"/>
  <c r="C354"/>
  <c r="C380"/>
  <c r="C384"/>
  <c r="C390"/>
  <c r="C392"/>
  <c r="C398"/>
  <c r="C400"/>
  <c r="C407"/>
  <c r="C435"/>
  <c r="C467"/>
  <c r="C476"/>
  <c r="C489"/>
  <c r="C508"/>
  <c r="C519"/>
  <c r="C528"/>
  <c r="C537"/>
  <c r="C67"/>
  <c r="C153"/>
  <c r="C165"/>
  <c r="C320"/>
  <c r="D373"/>
  <c r="C373" s="1"/>
  <c r="C405"/>
  <c r="C176"/>
  <c r="C93"/>
  <c r="C71"/>
  <c r="C42"/>
  <c r="C548"/>
  <c r="C524"/>
  <c r="C531"/>
  <c r="C530"/>
  <c r="C515"/>
  <c r="C522"/>
  <c r="C521"/>
  <c r="C504"/>
  <c r="C511"/>
  <c r="C510"/>
  <c r="E485"/>
  <c r="D485"/>
  <c r="C485"/>
  <c r="G476"/>
  <c r="C463"/>
  <c r="C478"/>
  <c r="C470"/>
  <c r="C469"/>
  <c r="C429"/>
  <c r="C428"/>
  <c r="D407"/>
  <c r="D403" s="1"/>
  <c r="C403"/>
  <c r="F409"/>
  <c r="E409"/>
  <c r="C409"/>
  <c r="H371"/>
  <c r="G371"/>
  <c r="F371"/>
  <c r="E371"/>
  <c r="D371"/>
  <c r="C399"/>
  <c r="C397"/>
  <c r="C391"/>
  <c r="C387"/>
  <c r="F381"/>
  <c r="E381"/>
  <c r="C383"/>
  <c r="C382"/>
  <c r="C379"/>
  <c r="F377"/>
  <c r="E377"/>
  <c r="C378"/>
  <c r="C350"/>
  <c r="C357"/>
  <c r="C356"/>
  <c r="H318"/>
  <c r="G318"/>
  <c r="F318"/>
  <c r="E318"/>
  <c r="D318"/>
  <c r="C327"/>
  <c r="C326"/>
  <c r="C328"/>
  <c r="C325"/>
  <c r="C313"/>
  <c r="C311"/>
  <c r="C308"/>
  <c r="C293"/>
  <c r="C300"/>
  <c r="C299"/>
  <c r="C283"/>
  <c r="C290"/>
  <c r="C289"/>
  <c r="C280"/>
  <c r="C278"/>
  <c r="C276"/>
  <c r="C186"/>
  <c r="C184"/>
  <c r="C182"/>
  <c r="H163"/>
  <c r="G163"/>
  <c r="F163"/>
  <c r="E163"/>
  <c r="D163"/>
  <c r="C173"/>
  <c r="C171"/>
  <c r="C170"/>
  <c r="C169"/>
  <c r="H151"/>
  <c r="G151"/>
  <c r="F151"/>
  <c r="E151"/>
  <c r="D151"/>
  <c r="C161"/>
  <c r="C160"/>
  <c r="C159"/>
  <c r="C158"/>
  <c r="C139"/>
  <c r="C137"/>
  <c r="C121"/>
  <c r="H115"/>
  <c r="G115"/>
  <c r="F115"/>
  <c r="E115"/>
  <c r="D115"/>
  <c r="C115"/>
  <c r="H112"/>
  <c r="G112"/>
  <c r="F112"/>
  <c r="E112"/>
  <c r="D112"/>
  <c r="C112"/>
  <c r="F86"/>
  <c r="E86"/>
  <c r="C100"/>
  <c r="C94"/>
  <c r="H67"/>
  <c r="C73"/>
  <c r="H20"/>
  <c r="G20"/>
  <c r="F20"/>
  <c r="E20"/>
  <c r="D20"/>
  <c r="C63"/>
  <c r="C62"/>
  <c r="C61"/>
  <c r="C60"/>
  <c r="C49"/>
  <c r="C48"/>
  <c r="H37"/>
  <c r="G37"/>
  <c r="F37"/>
  <c r="E37"/>
  <c r="D37"/>
  <c r="C34"/>
  <c r="C29"/>
  <c r="C151"/>
  <c r="F403"/>
  <c r="E403"/>
  <c r="C371"/>
  <c r="C381"/>
  <c r="C377"/>
  <c r="C318"/>
  <c r="D65"/>
  <c r="F65"/>
  <c r="H65"/>
  <c r="E65"/>
  <c r="G65"/>
  <c r="C188"/>
  <c r="H291"/>
  <c r="G291"/>
  <c r="F291"/>
  <c r="E291"/>
  <c r="D291"/>
  <c r="C291"/>
  <c r="D157"/>
  <c r="E157"/>
  <c r="F157"/>
  <c r="E266"/>
  <c r="H157"/>
  <c r="G157"/>
  <c r="H266"/>
  <c r="G266"/>
  <c r="F266"/>
  <c r="D266"/>
  <c r="C422"/>
  <c r="G422"/>
  <c r="H422"/>
  <c r="F422"/>
  <c r="D422"/>
  <c r="E422"/>
  <c r="C196" l="1"/>
  <c r="C13"/>
  <c r="C375"/>
  <c r="C65"/>
  <c r="E15"/>
  <c r="G15"/>
  <c r="C180"/>
  <c r="C167"/>
  <c r="E13"/>
  <c r="E11" s="1"/>
  <c r="C157"/>
  <c r="C37"/>
  <c r="C270"/>
  <c r="C266" s="1"/>
  <c r="C135"/>
  <c r="G11"/>
  <c r="D15"/>
  <c r="D11" s="1"/>
  <c r="F14"/>
  <c r="C306"/>
  <c r="C163"/>
  <c r="C24"/>
  <c r="C15" s="1"/>
  <c r="F11"/>
  <c r="H11"/>
  <c r="E14"/>
  <c r="C20"/>
  <c r="C16"/>
  <c r="C11" l="1"/>
</calcChain>
</file>

<file path=xl/sharedStrings.xml><?xml version="1.0" encoding="utf-8"?>
<sst xmlns="http://schemas.openxmlformats.org/spreadsheetml/2006/main" count="598" uniqueCount="255">
  <si>
    <t xml:space="preserve">         в том числе субсидии местным бюджетам</t>
  </si>
  <si>
    <r>
      <t xml:space="preserve">Задача 2. </t>
    </r>
    <r>
      <rPr>
        <sz val="12"/>
        <rFont val="Times New Roman"/>
        <family val="1"/>
        <charset val="204"/>
      </rPr>
      <t>Обеспечение дорожной безопасности</t>
    </r>
  </si>
  <si>
    <r>
      <t xml:space="preserve">Задача 3. </t>
    </r>
    <r>
      <rPr>
        <sz val="12"/>
        <rFont val="Times New Roman"/>
        <family val="1"/>
        <charset val="204"/>
      </rPr>
      <t>Обеспечение профилактики, предупреждения и ликвидации чрезвычайных ситуаций</t>
    </r>
  </si>
  <si>
    <t xml:space="preserve">Всего по направлению "Капитальные вложения", в том числе:             </t>
  </si>
  <si>
    <t>167, 169</t>
  </si>
  <si>
    <t>внебюджетные средства</t>
  </si>
  <si>
    <t xml:space="preserve">Всего по направлению "Прочие нужды", в том числе:              </t>
  </si>
  <si>
    <t>Всего по направлению "Прочие нужды", в том числе: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</si>
  <si>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</si>
  <si>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</si>
  <si>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</si>
  <si>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</si>
  <si>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</si>
  <si>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 xml:space="preserve">Объем расходов на выполнение мероприятия за счет всех источников ресурсного обеспечения, тыс. рублей   </t>
  </si>
  <si>
    <t>внебюджетные источники</t>
  </si>
  <si>
    <t>ПЛАН МЕРОПРИЯТИЙ</t>
  </si>
  <si>
    <t xml:space="preserve">Всего по направлению "Прочие нужды", в том числе:             </t>
  </si>
  <si>
    <t>федеральный бюджет</t>
  </si>
  <si>
    <r>
      <t>Задача 1.</t>
    </r>
    <r>
      <rPr>
        <sz val="12"/>
        <rFont val="Times New Roman"/>
        <family val="1"/>
        <charset val="204"/>
      </rPr>
      <t xml:space="preserve">  Создание правовых, информационных, организационных условий для функционирования и развития институтов гражданского общества</t>
    </r>
  </si>
  <si>
    <r>
      <t xml:space="preserve">Цель 2. </t>
    </r>
    <r>
      <rPr>
        <sz val="12"/>
        <rFont val="Times New Roman"/>
        <family val="1"/>
        <charset val="204"/>
      </rPr>
      <t>Повышение доступности, адаптивности и качества дошкольного, общего и профессионального образования</t>
    </r>
  </si>
  <si>
    <r>
      <t xml:space="preserve">Задача 1. </t>
    </r>
    <r>
      <rPr>
        <sz val="12"/>
        <rFont val="Times New Roman"/>
        <family val="1"/>
        <charset val="204"/>
      </rPr>
      <t>Развитие инфраструктуры торговли, общественного питания и бытового обслуживания населения, отвечающей современным требованиям развития потребительского рынка</t>
    </r>
  </si>
  <si>
    <t>Приложение № 2 к муниципальной</t>
  </si>
  <si>
    <t>комплексной программе "Повышения</t>
  </si>
  <si>
    <t>качества жизни населения городского</t>
  </si>
  <si>
    <t>округа Пелым на период до 2018 года"</t>
  </si>
  <si>
    <t xml:space="preserve"> по выполнению муниципальной комплексной программы </t>
  </si>
  <si>
    <t>"Повышения качества жизни населения городского округа Пелым на период до 2018 года"</t>
  </si>
  <si>
    <t xml:space="preserve">Наименование мероприятия/
   источники расходов на финансирование    
</t>
  </si>
  <si>
    <r>
      <t>Цель 1.</t>
    </r>
    <r>
      <rPr>
        <sz val="12"/>
        <rFont val="Times New Roman"/>
        <family val="1"/>
        <charset val="204"/>
      </rPr>
      <t xml:space="preserve">  Повышение уровня гражданской зрелости жителей городского округа Пелым, социально ориентированной активности населения, создание эффективной системы самоуправления, базирующейся на принципах партнерства власти и широкой общественности</t>
    </r>
  </si>
  <si>
    <t>Мероприятие 1. Обеспечение представительства членов Молодежной Администрации городского округа Пелым  в составах совещательных органов при Главе городского округа Пелым, органов местного самоуправления</t>
  </si>
  <si>
    <t>Мероприятие 2. Обеспечение участия членов   Молодежной Администрации городского округа Пелым в мероприятиях (заседаниях, конференциях, круглые столы и т.д.) организуемых органами местного самоуправления</t>
  </si>
  <si>
    <r>
      <t xml:space="preserve">Задача 2. </t>
    </r>
    <r>
      <rPr>
        <sz val="12"/>
        <rFont val="Times New Roman"/>
        <family val="1"/>
        <charset val="204"/>
      </rPr>
      <t>Создание независимой оценки качества работы учреждений социальной сферы городского округа Пелым</t>
    </r>
  </si>
  <si>
    <r>
      <t xml:space="preserve">Задача 3. </t>
    </r>
    <r>
      <rPr>
        <sz val="12"/>
        <rFont val="Times New Roman"/>
        <family val="1"/>
        <charset val="204"/>
      </rPr>
      <t>Развитие форм молодежного самоуправления и лидерства молодежи</t>
    </r>
  </si>
  <si>
    <r>
      <t xml:space="preserve">Задача 4. </t>
    </r>
    <r>
      <rPr>
        <sz val="12"/>
        <rFont val="Times New Roman"/>
        <family val="1"/>
        <charset val="204"/>
      </rPr>
      <t>Формирование в молодежной среде патриотизма и уважения к историческим культурным ценностям, гармонизация межнациональных отношений</t>
    </r>
  </si>
  <si>
    <t>Подпрограмма 2. "Повышение качества человеческого капитала"</t>
  </si>
  <si>
    <r>
      <t xml:space="preserve">Цель 1. </t>
    </r>
    <r>
      <rPr>
        <sz val="12"/>
        <rFont val="Times New Roman"/>
        <family val="1"/>
        <charset val="204"/>
      </rPr>
      <t>Сохранение и укрепление здоровья населения городского округа Пелым</t>
    </r>
  </si>
  <si>
    <r>
      <t xml:space="preserve">Задача 1. </t>
    </r>
    <r>
      <rPr>
        <sz val="12"/>
        <rFont val="Times New Roman"/>
        <family val="1"/>
        <charset val="204"/>
      </rPr>
      <t>Повышение мотивации населения к ведению здорового образа жизни и физической культуры</t>
    </r>
  </si>
  <si>
    <t>Всего по направлению "Прочие нужды" в том числе:</t>
  </si>
  <si>
    <r>
      <t>Задача 2.</t>
    </r>
    <r>
      <rPr>
        <sz val="12"/>
        <rFont val="Times New Roman"/>
        <family val="1"/>
        <charset val="204"/>
      </rPr>
      <t xml:space="preserve">  Обеспечение населения здоровым питанием</t>
    </r>
  </si>
  <si>
    <r>
      <t xml:space="preserve">Задача 3.  </t>
    </r>
    <r>
      <rPr>
        <sz val="12"/>
        <rFont val="Times New Roman"/>
        <family val="1"/>
        <charset val="204"/>
      </rPr>
      <t>Создание условий для  оказания медицинской помощи жителям городского округа Пелым</t>
    </r>
  </si>
  <si>
    <r>
      <rPr>
        <b/>
        <sz val="12"/>
        <rFont val="Times New Roman"/>
        <family val="1"/>
        <charset val="204"/>
      </rPr>
      <t xml:space="preserve">Задача 4. </t>
    </r>
    <r>
      <rPr>
        <sz val="12"/>
        <rFont val="Times New Roman"/>
        <family val="1"/>
        <charset val="204"/>
      </rPr>
      <t>Оказание помощи в формировании учреждения здравоохранения медицинскими кадрами</t>
    </r>
  </si>
  <si>
    <r>
      <rPr>
        <b/>
        <sz val="12"/>
        <rFont val="Times New Roman"/>
        <family val="1"/>
        <charset val="204"/>
      </rPr>
      <t>Задача 5.</t>
    </r>
    <r>
      <rPr>
        <sz val="12"/>
        <rFont val="Times New Roman"/>
        <family val="1"/>
        <charset val="204"/>
      </rPr>
      <t xml:space="preserve"> Повышение доступности лекарственных препаратов</t>
    </r>
  </si>
  <si>
    <r>
      <t>Задача 1.</t>
    </r>
    <r>
      <rPr>
        <sz val="12"/>
        <rFont val="Times New Roman"/>
        <family val="1"/>
        <charset val="204"/>
      </rPr>
      <t xml:space="preserve"> 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  </r>
  </si>
  <si>
    <r>
      <t>Задача 2.</t>
    </r>
    <r>
      <rPr>
        <sz val="12"/>
        <rFont val="Times New Roman"/>
        <family val="1"/>
        <charset val="204"/>
      </rPr>
      <t xml:space="preserve">  Обеспечение государственных гарантий прав граждан на получение общедоступного и бесплатного общего образования в муниципальных образовательных организациях, а также обеспечение доступности качественным образовательных услуг в сфере дополнительного образования </t>
    </r>
  </si>
  <si>
    <r>
      <t xml:space="preserve">Задача 2. </t>
    </r>
    <r>
      <rPr>
        <sz val="12"/>
        <rFont val="Times New Roman"/>
        <family val="1"/>
        <charset val="204"/>
      </rPr>
      <t>Обеспечение единства и доступности культурного пространства для всех социально-демографических и социально-профессиональных групп населения городского округа Пелым с учетом их культурных потребностей и интересов, создание условий для творческой самореализации граждан</t>
    </r>
  </si>
  <si>
    <r>
      <t xml:space="preserve">Задача 3. </t>
    </r>
    <r>
      <rPr>
        <sz val="12"/>
        <rFont val="Times New Roman"/>
        <family val="1"/>
        <charset val="204"/>
      </rPr>
      <t>Сохранение и развитие кадрового потенциала сферы культуры и искусства через систему непрерывного многоуровневого художественного образования, развитие системы государственной поддержки творческой деятельности, талантливой молодежи, одаренных детей</t>
    </r>
  </si>
  <si>
    <r>
      <t>Задача 4. С</t>
    </r>
    <r>
      <rPr>
        <sz val="12"/>
        <rFont val="Times New Roman"/>
        <family val="1"/>
        <charset val="204"/>
      </rPr>
      <t>оздание условий для этического и эстетического воспитания и развития личности жителей городского округа Пелым, формирования у них позитивных ценностных установок</t>
    </r>
  </si>
  <si>
    <t>Подпрограмма 3. « Повышение уровня жизни населения  городского округа Пелым»</t>
  </si>
  <si>
    <t>Подпрограмма 1. "Развитие гражданского общества"</t>
  </si>
  <si>
    <r>
      <rPr>
        <b/>
        <sz val="12"/>
        <rFont val="Times New Roman"/>
        <family val="1"/>
        <charset val="204"/>
      </rPr>
      <t>Цель 1.</t>
    </r>
    <r>
      <rPr>
        <sz val="12"/>
        <rFont val="Times New Roman"/>
        <family val="1"/>
        <charset val="204"/>
      </rPr>
      <t xml:space="preserve"> Снижение доли категории населения с доходами ниже прожиточного минимума, предоставление гражданам возможности для более высокого уровня социального потребления за счет собственных доходов</t>
    </r>
  </si>
  <si>
    <r>
      <rPr>
        <b/>
        <sz val="12"/>
        <rFont val="Times New Roman"/>
        <family val="1"/>
        <charset val="204"/>
      </rPr>
      <t xml:space="preserve">Задача 1. </t>
    </r>
    <r>
      <rPr>
        <sz val="12"/>
        <rFont val="Times New Roman"/>
        <family val="1"/>
        <charset val="204"/>
      </rPr>
      <t xml:space="preserve">Повышение заработной платы на территории городского округа Пелым в соответствии 
с Указами Президента Российской Федерации от 07 мая 2012 года
</t>
    </r>
  </si>
  <si>
    <r>
      <t xml:space="preserve">Цель 3. </t>
    </r>
    <r>
      <rPr>
        <sz val="12"/>
        <rFont val="Times New Roman"/>
        <family val="1"/>
        <charset val="204"/>
      </rPr>
      <t>Улучшение условий проживания и коммунального обслуживания населения городского округа Пелым</t>
    </r>
  </si>
  <si>
    <t>Мероприятие 75. Реализация мероприятий муниципальной программы "Переселение жителей городского округа Пелым из ветхого аварийного жилищного фонда"</t>
  </si>
  <si>
    <t>Мероприятие 76. Обеспечение мероприятий по капитальному ремонту общего имущества многоквартирных домов</t>
  </si>
  <si>
    <r>
      <t xml:space="preserve">Задача 2. </t>
    </r>
    <r>
      <rPr>
        <sz val="12"/>
        <rFont val="Times New Roman"/>
        <family val="1"/>
        <charset val="204"/>
      </rPr>
      <t>Создание условий для газификации объектов социальной и жилищно-коммунальной сферы</t>
    </r>
  </si>
  <si>
    <r>
      <t xml:space="preserve">Задача 3. </t>
    </r>
    <r>
      <rPr>
        <sz val="12"/>
        <rFont val="Times New Roman"/>
        <family val="1"/>
        <charset val="204"/>
      </rPr>
      <t>Повышение инвестиционной привлекательности жилищно-коммунального комплекса</t>
    </r>
  </si>
  <si>
    <t>Мероприятие 77. Мониторинг данных ресурсоснабжающих организаций о состоянии и работе систем теплоснабжения, водоснабжения, водоотведения</t>
  </si>
  <si>
    <t>Мероприятие 78. Координация деятельности предприятий и организаций жилищно-коммунального хозяйства по производственно-техническим вопросам с целью повышения эффективности их работы и сокращения бюджетных затрат</t>
  </si>
  <si>
    <t>Мероприятие 79. Осуществление полномочий органов местного самоуправления в сфере подготовки и проведения отопительного сезона</t>
  </si>
  <si>
    <t>Мероприятие 80. Осуществление полномочий органов местного самоуправления в сфере обеспечения населения качественными коммунальными услугами</t>
  </si>
  <si>
    <t>Мероприятие 82. Реализация мероприятий муниципальной программы "Энергосбережение и повышение энергоэффективности на территории городского округа Пелым"</t>
  </si>
  <si>
    <t xml:space="preserve">Мероприятие 83. Осуществление контроля за соблюдением требований законодательства об энергосбережении и повышении энергетической эффективности </t>
  </si>
  <si>
    <r>
      <t xml:space="preserve">Цель 4. </t>
    </r>
    <r>
      <rPr>
        <sz val="12"/>
        <rFont val="Times New Roman"/>
        <family val="1"/>
        <charset val="204"/>
      </rPr>
      <t>Улучшение качества транспортных услуг, предоставляемых населению городского округа Пелым</t>
    </r>
  </si>
  <si>
    <r>
      <t>Задача 1.</t>
    </r>
    <r>
      <rPr>
        <sz val="12"/>
        <rFont val="Times New Roman"/>
        <family val="1"/>
        <charset val="204"/>
      </rPr>
      <t xml:space="preserve"> Обеспечение сохранности сети автомобильных дорог общего пользования местного значения на территории  городского округа</t>
    </r>
  </si>
  <si>
    <r>
      <t xml:space="preserve">Задача 2. </t>
    </r>
    <r>
      <rPr>
        <sz val="12"/>
        <rFont val="Times New Roman"/>
        <family val="1"/>
        <charset val="204"/>
      </rPr>
      <t xml:space="preserve">Обеспечение безопасности дорожного движения  </t>
    </r>
  </si>
  <si>
    <t xml:space="preserve">местный бюджет           </t>
  </si>
  <si>
    <r>
      <rPr>
        <b/>
        <sz val="12"/>
        <rFont val="Times New Roman"/>
        <family val="1"/>
        <charset val="204"/>
      </rPr>
      <t>Цель 5.</t>
    </r>
    <r>
      <rPr>
        <sz val="12"/>
        <rFont val="Times New Roman"/>
        <family val="1"/>
        <charset val="204"/>
      </rPr>
      <t xml:space="preserve">  Удовлетворение потребностей населения в сфере торговли, питания и услуг</t>
    </r>
  </si>
  <si>
    <r>
      <t xml:space="preserve">Цель 6.  </t>
    </r>
    <r>
      <rPr>
        <sz val="12"/>
        <rFont val="Times New Roman"/>
        <family val="1"/>
        <charset val="204"/>
      </rPr>
      <t xml:space="preserve">Повышение качества и доступности муниципальных услуг на территории городского округа Пелым, в том числе путем перевода услуг в электронную форму  </t>
    </r>
  </si>
  <si>
    <r>
      <t>Задача 1.</t>
    </r>
    <r>
      <rPr>
        <sz val="12"/>
        <rFont val="Times New Roman"/>
        <family val="1"/>
        <charset val="204"/>
      </rPr>
      <t xml:space="preserve"> Оптимизация системы мониторинга качества и доступности государственных и муниципальных услуг, проведение регулярного мониторинга качества </t>
    </r>
  </si>
  <si>
    <r>
      <t xml:space="preserve">Задача 2. </t>
    </r>
    <r>
      <rPr>
        <sz val="12"/>
        <rFont val="Times New Roman"/>
        <family val="1"/>
        <charset val="204"/>
      </rPr>
      <t xml:space="preserve">Обеспечение доступа граждан для получения муниципальных услуг по принципу "одного окна" в многофункциональном центре на территории городского округа Пелым </t>
    </r>
  </si>
  <si>
    <r>
      <t xml:space="preserve">Задача 3. </t>
    </r>
    <r>
      <rPr>
        <sz val="12"/>
        <rFont val="Times New Roman"/>
        <family val="1"/>
        <charset val="204"/>
      </rPr>
      <t xml:space="preserve">Сокращение сроков административных процедур </t>
    </r>
  </si>
  <si>
    <r>
      <t xml:space="preserve">Задача 4. </t>
    </r>
    <r>
      <rPr>
        <sz val="12"/>
        <rFont val="Times New Roman"/>
        <family val="1"/>
        <charset val="204"/>
      </rPr>
      <t xml:space="preserve">Унификация административных регламентов, сокращение перечня запрашиваемых документов при предоставлении муниципальных услуг </t>
    </r>
  </si>
  <si>
    <r>
      <t xml:space="preserve">Цель 7. </t>
    </r>
    <r>
      <rPr>
        <sz val="12"/>
        <rFont val="Times New Roman"/>
        <family val="1"/>
        <charset val="204"/>
      </rPr>
      <t>Формирование комфортной, экологически благоприятной среды проживания человека</t>
    </r>
  </si>
  <si>
    <r>
      <t xml:space="preserve">Задача 1. </t>
    </r>
    <r>
      <rPr>
        <sz val="12"/>
        <rFont val="Times New Roman"/>
        <family val="1"/>
        <charset val="204"/>
      </rPr>
      <t>Обеспечение благоприятного состояния окружающей среды, улучшение экологических условий жизни населения, качества питьевой воды</t>
    </r>
  </si>
  <si>
    <r>
      <t xml:space="preserve">Задача 3. </t>
    </r>
    <r>
      <rPr>
        <sz val="12"/>
        <rFont val="Times New Roman"/>
        <family val="1"/>
        <charset val="204"/>
      </rPr>
      <t>Совершенствование системы управления отходами производства и потребления</t>
    </r>
  </si>
  <si>
    <r>
      <t xml:space="preserve">Цель 1.  </t>
    </r>
    <r>
      <rPr>
        <sz val="12"/>
        <rFont val="Times New Roman"/>
        <family val="1"/>
        <charset val="204"/>
      </rPr>
      <t xml:space="preserve">Обеспечение безопасности жизнедеятельности населения </t>
    </r>
  </si>
  <si>
    <r>
      <t xml:space="preserve">Задача 1 </t>
    </r>
    <r>
      <rPr>
        <sz val="12"/>
        <rFont val="Times New Roman"/>
        <family val="1"/>
        <charset val="204"/>
      </rPr>
      <t>Снижение уровня преступности на территории Пелым городского округа</t>
    </r>
  </si>
  <si>
    <r>
      <t xml:space="preserve">Задача 4. </t>
    </r>
    <r>
      <rPr>
        <sz val="12"/>
        <rFont val="Times New Roman"/>
        <family val="1"/>
        <charset val="204"/>
      </rPr>
      <t>Материально-техническое обеспечение проведения мероприятий по профилактике и тушению пожаров, проведению аварийно-спасательных работ на территории городского округа Пелым, спасению людей и имущества при тушении пожаров</t>
    </r>
    <r>
      <rPr>
        <b/>
        <sz val="12"/>
        <rFont val="Times New Roman"/>
        <family val="1"/>
        <charset val="204"/>
      </rPr>
      <t xml:space="preserve"> </t>
    </r>
  </si>
  <si>
    <t>1/15,0</t>
  </si>
  <si>
    <t>1/150,0</t>
  </si>
  <si>
    <t>1/50,0</t>
  </si>
  <si>
    <r>
      <t>Задача 3.</t>
    </r>
    <r>
      <rPr>
        <sz val="12"/>
        <rFont val="Times New Roman"/>
        <family val="1"/>
        <charset val="204"/>
      </rPr>
      <t xml:space="preserve"> Повышение престижа учительской профессии, сохранение и развитие кадрового потенциала</t>
    </r>
  </si>
  <si>
    <r>
      <rPr>
        <b/>
        <sz val="12"/>
        <rFont val="Times New Roman"/>
        <family val="1"/>
        <charset val="204"/>
      </rPr>
      <t xml:space="preserve">Задача 2. </t>
    </r>
    <r>
      <rPr>
        <sz val="12"/>
        <rFont val="Times New Roman"/>
        <family val="1"/>
        <charset val="204"/>
      </rPr>
      <t>Обеспечение государственных гарантий трудовых прав и создание для реализации гражданами права на труд, а также защиту от безработицы</t>
    </r>
  </si>
  <si>
    <t xml:space="preserve">Всего по программе             </t>
  </si>
  <si>
    <t>внебюдетные источники</t>
  </si>
  <si>
    <r>
      <t>Задача 1.</t>
    </r>
    <r>
      <rPr>
        <sz val="12"/>
        <rFont val="Times New Roman"/>
        <family val="1"/>
        <charset val="204"/>
      </rPr>
      <t xml:space="preserve">  Создание условий для активной продуктивности культурно-творческой деятельности, в том числе через развитие материально-технической базы учреждений культуры городского округа Пелым, поддержку детского творчества, развитие форм культурно-досуговой деятельности</t>
    </r>
  </si>
  <si>
    <t xml:space="preserve">Всего по направлению "капитальные вложения", в том числе:             </t>
  </si>
  <si>
    <t>Мероприятие 81. Выполнение мероприятий по благоустройству дворовых территорий</t>
  </si>
  <si>
    <t>Мероприятие 84. Подключение к сетям газоснабжения муниципального жилого фонда поселков Пелым и Атымья</t>
  </si>
  <si>
    <t>Мероприятие 85. Газификация поселка Пелым</t>
  </si>
  <si>
    <t>Всего по направлению "Капитальные вложения", в том числе:</t>
  </si>
  <si>
    <t>Задача 2. Разработка природоохранной документации</t>
  </si>
  <si>
    <t>10, 11</t>
  </si>
  <si>
    <t>110,113,114</t>
  </si>
  <si>
    <t>Подпрограмма 4. "Обеспечение безопасности жизнедеятельности населения городского округа Пелым"</t>
  </si>
  <si>
    <t>173-176</t>
  </si>
  <si>
    <t>Мероприятие 3. Рзмещение на сайте городского округа Пелым материалов (информации) по вопросам деятельности социально ориентированных некоммерческих организаций, тематических материалов</t>
  </si>
  <si>
    <t>Мероприятие 4. Предоставление поддержки социально ориентированным некоммерческим организациям</t>
  </si>
  <si>
    <t>Мероприятие 5. Проведение встреч, совещаний круглых столов  по вопросам поддержки социально ориентированных некоммерческих организаций, развития добровольческой деятельности</t>
  </si>
  <si>
    <t xml:space="preserve">Мероприятие 6. Консультирование представителей социально ориентированных некоммерческих организаций для оформления документов с целью получения финансовой поддержки из средств местного бюджета </t>
  </si>
  <si>
    <t>Мероприятие 7. Методическое сопровождение деятельности Общественных организаций</t>
  </si>
  <si>
    <t xml:space="preserve">Мероприятие 8. Опубликование нормативных правовых актов  в  информационной газете и на сайте городского округа Пелым                                                      </t>
  </si>
  <si>
    <t>Мероприятие 9. Размещение в средствах массовой информации материалов, направленных на освещение мероприятий в сфере поддержки социально ориентированных некоммерческих организаций, популяризации добровольческой и благотворительной деятельности</t>
  </si>
  <si>
    <t>Мероприятие 10. Обеспечение деятельности  информационной газеты «Пелымский вестник» и телеканала  «Первое пелымское телевидение»</t>
  </si>
  <si>
    <t>Мероприятие 11. Расширение форм информирования граждан о проведении публичных слушаний</t>
  </si>
  <si>
    <t>Мероприятие 12. Организация работы с открытыми источниками информации о качестве работы учреждений социальной сферы (сайты в сети Интернет, СМИ)</t>
  </si>
  <si>
    <t>Мероприятие 13. Проведение мониторинга качества работы и формирование рейтингов учреждений социальной сферы</t>
  </si>
  <si>
    <t>Мероприятие 14. Изучение общественного мнения, результатов оценки качества работы учреждений социальной сферы и рейтингов их деятельности, полученных от общественных организаций, профессиональных сообществ, средств массовой информации, специализированных рейтинговых агентств и иных экспертов</t>
  </si>
  <si>
    <t xml:space="preserve">Мероприятие 15.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
</t>
  </si>
  <si>
    <t>Мероприятие 16. Поддержка инициатив и проектов детских и молодежных общественных объединений (по отдельному плану)</t>
  </si>
  <si>
    <t>Мероприятие 17. Реализация мероприятий по работе с молодежью на территории городского округа Пелым</t>
  </si>
  <si>
    <t>Мероприятие 18. Реализация мероприятий муниципальной программы "Патриотическое воспитание граждан  в городском округе Пелым"</t>
  </si>
  <si>
    <t>Мероприятие 19. Приобретение оборудования для военно-патриотического клуба</t>
  </si>
  <si>
    <t xml:space="preserve">Мероприятие 20. Формирование позитивного отношения к воинской службе (участие команд городского округа Пелым  в областных соревнованиях, областных сборах, организация о проведение 5-дневных учебно-полевых сборов по начальной военной подготовке)
</t>
  </si>
  <si>
    <t>Мероприятие 21. Реализация мероприятий муниципальной программы по профилактике экстримизма на территории  городского округа Пелым</t>
  </si>
  <si>
    <t>Мероприятие 22. Строительствао бассейна в поселке Пелым</t>
  </si>
  <si>
    <t>Мероприятие 23. Реализация мероприятий муниципальной программы "Развитие физической культуры и спорта в городском округе Пелым"</t>
  </si>
  <si>
    <t>Мероприятие 24. Проведение массовых профилактических мероприятий (по отдельному плану)</t>
  </si>
  <si>
    <t>Мероприятие 25. Диспансеризация определенных групп взрослого населения</t>
  </si>
  <si>
    <t>Мероприятие 26. Реализация мероприятий по профилактике прививаемых инфекций (вакцинопрофилактика)</t>
  </si>
  <si>
    <t>Мероприятие 27. Организация отдыха детей в каникулярное время</t>
  </si>
  <si>
    <t>Мероприятие 28. Дальнейшее совершенствование системы волонтерского движения по вопросам формирования здорового образа жизни среди подростков и молодежи</t>
  </si>
  <si>
    <t xml:space="preserve">Мероприятие 29. Осуществление мероприятий по организации питания в муниципальных дошкольных образовательных организациях </t>
  </si>
  <si>
    <t xml:space="preserve">Мероприятие 30. Осуществление мероприятий по организации горячего питания обучающихся в муниципальных </t>
  </si>
  <si>
    <t>Мероприятие 31. Обновление технологического оборудования школьной столовой</t>
  </si>
  <si>
    <t>Мероприятие 32. Внедрение новых технологий приготовления пищи</t>
  </si>
  <si>
    <t>Мероприятие 33. Использование обогащенных микронутриентами продуктов питания при проведении закупок для государственных и муниципальных нужд на конкурсной основе по критериям качества безопасности</t>
  </si>
  <si>
    <t>Мероприятие 34. Организация проведения лабораторного контроля питания детей</t>
  </si>
  <si>
    <t>Мероприятие 35. Проведение витаминизации рационов питания в образовательных учреждениях городского округа Пелым</t>
  </si>
  <si>
    <t>Мероприятия 36. Осуществление контроля за повышением квалификации поваров пищеблоков общеобразовательных организаций</t>
  </si>
  <si>
    <t>Мероприятие 37. Содержание медицинских кабинетов в образовательных учреждениях городского округа Пелым</t>
  </si>
  <si>
    <t>Мероприятие 38. Взаимодействие с медицинскими учреждениями  Свердловской области с целью выездного медицинского обследования  населения городского округа Пелым (диспансеризация и  медицинский осмотр)</t>
  </si>
  <si>
    <t>Мероприятие 39. Реализация совместных проектов с ГБУЗ «Пелымская городская больница»</t>
  </si>
  <si>
    <t xml:space="preserve">Мероприятие 40. Профильная ориентация обучающихся общеобразовательных учреждений городского округа Пелым
</t>
  </si>
  <si>
    <t xml:space="preserve">Мероприятие 41. Работа с Министерством здравоохранения Свердловской области по целевому набору в медицинскую академию г.Екатеринбурга     и возвращению в городской округ Пелым молодых специалистов                                                    </t>
  </si>
  <si>
    <t>Мероприятие 42. Предоставление жилья медицинским работникам, включая молодых специалистов при взаимодействии с ООО «Газпром трансгаз Югорск»</t>
  </si>
  <si>
    <t>Мероприятие 43. Создание условий для работы аптек в городском округе Пелым и аптечного киоска в п.Атымья</t>
  </si>
  <si>
    <t>Мероприятие 44. Взаимодействие с аптечной сетью по обеспечению населения городского округа Пелым лекарственными препаратами</t>
  </si>
  <si>
    <t xml:space="preserve">Мероприятие 45. Обеспечение государственных  гарантий прав граждан на получение общедоступного и бесплатного дошкольного  образования в муниципальных дошкольных  организациях
</t>
  </si>
  <si>
    <t xml:space="preserve">Мероприятие 46. Организация предоставления дошкольного образования, создание условий для присмотра и ухода за детьми, содержания детей в муниципальных дошкольных образовательных организациях
</t>
  </si>
  <si>
    <t xml:space="preserve">Мероприятие 47. Обеспечение государственных  гарантий прав граждан на получение  общего образования в муниципальных общеобразовательных организациях                                                       </t>
  </si>
  <si>
    <t>Мероприятие 48. Развитие муниципальной системы оценки качества образования: мониторинговые исследования, сопровождение итоговой аттестации (обновление компьютерного оборудования, программного обеспечения)</t>
  </si>
  <si>
    <t>Мероприятие 49.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</t>
  </si>
  <si>
    <t xml:space="preserve">Мероприятие 50. Проведение ежегодного муниципального конкурса «Педагог года» 
</t>
  </si>
  <si>
    <t xml:space="preserve">Мероприятие 51. Участие в конкурсах различных уровней профессионального мастерства                                                    </t>
  </si>
  <si>
    <t>Мероприятие 52. Курсовое обучение и профессиональная переподготовка педагогических кадров (проезд и проживание</t>
  </si>
  <si>
    <t>Мероприятие 53. Мероприятия по профессиональной ориентации обучающихся общеобразовательных организаций (по отдельному плану)</t>
  </si>
  <si>
    <t>Мероприятие 54. Строительство дома культуры в поселке Пелым</t>
  </si>
  <si>
    <t xml:space="preserve">Мероприятие 55. Модернизация материально-технической базы (проведение ремонтных работ, оснащение специальным оборудованием, музыкальным оборудованием, инвентарем и музыкальными инструментами) муниципальных учреждений культуры                                                      
</t>
  </si>
  <si>
    <t xml:space="preserve">Мероприятие 56. Модернизация материально-технической базы (проведение ремонтных работ, оснащение специальным оборудованием, музыкальным и  художественным оборудованием, инвентарем и музыкальными инструментами) детской школы искусств
</t>
  </si>
  <si>
    <t>Мероприятие 57. Комплектование библиотечных, музейных фондов новыми документами и экспонатами</t>
  </si>
  <si>
    <t xml:space="preserve">Мероприятие 58. Развитие процессов информатизации в муниципальном музее и библиотеках городского округа Пеылм, формирование электронных ресурсов и развитие спектра услуг, оказываемых ими населению в электронном виде     </t>
  </si>
  <si>
    <t xml:space="preserve">Мероприятие 59. Создание виртуальных выставок (музеев) </t>
  </si>
  <si>
    <t>Мероприятие 60. Реализация мероприятий, направленных на поддержку творчески одаренных детей</t>
  </si>
  <si>
    <t xml:space="preserve">Мероприятие 61. Содержание детской школы искусств
</t>
  </si>
  <si>
    <t xml:space="preserve">Мероприятие 62. Взаимодействие с Пелымским ЛПУ МГ ОАО «Газпром трангаз Югорск» по сохранению направлений деятельности в эстетическом воспитании детей, подростков и жителей п.Пелым </t>
  </si>
  <si>
    <t>Мероприятие 67. Содействие гражданам в поиске подходящей работы</t>
  </si>
  <si>
    <t>Мероприятие 68. Информирование о положении на рынке труда</t>
  </si>
  <si>
    <t>Мероприятие 69 Содействие самозанятости безработных граждан</t>
  </si>
  <si>
    <t>Мероприятие 70. Строительство объектов коммунальной инфраструктуры к земельным участкам, предназначенным для массового жилищного строительства, в том числе малоэтажного</t>
  </si>
  <si>
    <t>Мероприятие 71. Реализация мероприятий муниципальной программы "Подготовка документов территориального планирования градостроиетльного зонирования и документации по планировке территории городского округа Пелым"</t>
  </si>
  <si>
    <t>Мероприятие 72. Реконструкция водовода в поселке Пелым</t>
  </si>
  <si>
    <t>Мероприятие 73. Реконструкция сетей теплоснабжения с установкой блок-боксов котельной в поселке Пелым</t>
  </si>
  <si>
    <t>Мероприятие 74. Реконструкция канализационных очистных сооружений в поселке Пелым</t>
  </si>
  <si>
    <t xml:space="preserve">Мероприятие 63. Обеспечение участия учащихся детских школ искусств в конкурсных творческих мероприятиях </t>
  </si>
  <si>
    <t>Мероприятие 64.  Подтверждение и присвоение  коллективам самодеятельного художественного творчества, звание «народный» (образцовый)</t>
  </si>
  <si>
    <t>Мероприятие 65. Мониторинг повышения заработной платы категориям работников, определенных Указом Президента Российской Федерации от 07 мая 2013 года № 597</t>
  </si>
  <si>
    <t>Мероприятие 66. Реализация мероприятий муниципальной программы "Развитие малого и среднего предпринимательства в городском округе Пелым"</t>
  </si>
  <si>
    <t>Мероприятие 86. Мониторинг выполнения мероприятий по выводу на безубыточный уровень работы организаций в сфере жилищно-коммунального хозяйства</t>
  </si>
  <si>
    <t>Мероприятие 87. Контроль хода реализации инвестиционных проектов в сфере жилищно-коммунального хозяйства</t>
  </si>
  <si>
    <t>Мероприятие 88. Содержание автомобильных дорог общего пользования местного значения в границах населенного пункта городского округа Пелым</t>
  </si>
  <si>
    <t>Мероприятие 89. Установка дорожных знаков</t>
  </si>
  <si>
    <t xml:space="preserve">Мероприятие 90. Установка искусственных дорожных неровностей                </t>
  </si>
  <si>
    <t xml:space="preserve">Мероприятие 91. Распространение световозвращающих приспособлений среди дошкольников и учащихся младших классов образовательных учреждений                </t>
  </si>
  <si>
    <t xml:space="preserve">Мероприятие 92. Оснащение техническими средствами обучения, оборудованием и учебно-методическими материалами  образовательные учреждения                  </t>
  </si>
  <si>
    <t>Мероприятие 93. Реализация мероприятий, содействующих развитию торговой деятельности</t>
  </si>
  <si>
    <t>Мерориятие 94. Реализация комплекса мер, направленных на насыщение потребительского рынка конкурентоспособными, качественными и безопасными товарами российских производителей (в том числе производителей Свердловской области)</t>
  </si>
  <si>
    <t>Мероприятие 95. Создание программно-технологической инфраструктуры для предоставления муниципальных услуг в электронном виде</t>
  </si>
  <si>
    <t xml:space="preserve">Мероприятие 96. Организация доступа к сети "Интернет" </t>
  </si>
  <si>
    <t>Мероприятие 97. Оснащение многофункционального центра предоставления муниципальных услуг на территории городского округа Пелым</t>
  </si>
  <si>
    <t>Мероприятие 98. Внесение изменений в Административные регламенты предоставления муниципальных услуг, учитывающих особенности выполнения административных процедур в многофункциональном центре</t>
  </si>
  <si>
    <t>Мероприятие 99. Соблюдение порядка предоставления услуг</t>
  </si>
  <si>
    <t>Мероприятие 100. Организация деятельности рабочей группы по вопросам реализации Федерального закона от 27.07.2010 № 210-ФЗ «Об организации предоставления государственных и муниципальных услуг» и организации межведомственного взаимодействия при предоставлении муниципальных услуг</t>
  </si>
  <si>
    <t>Мероприятие 101. Координация реализации Указа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</si>
  <si>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Мероприятие 102. Реализация мероприятий муниципальной программы "Экология и природные ресурсы городского округа Пелым"</t>
  </si>
  <si>
    <t xml:space="preserve">Мероприятие 103. Разработка ПНООЛР и паспортов отходов </t>
  </si>
  <si>
    <t>Мероприятие 104. Разработка разрешительной документации при вводе в эксплуатацию полигона ТБО</t>
  </si>
  <si>
    <t>Мероприятие 105. Прохождение государственной и экологической экспертиз</t>
  </si>
  <si>
    <t>Мероприятие 106. Количество переданных на обезвреживание энергосберегающих и люминесцентных  ламп</t>
  </si>
  <si>
    <t>Мероприятие 107. Снижение объема мусора несанкционированных свалок</t>
  </si>
  <si>
    <t>мероприятие 108. Строительство полигона твердых бытовых отходов</t>
  </si>
  <si>
    <t>Мероприятие 109. Охват источников нецентрализованного водоснабжения  контролем  за качеством воды</t>
  </si>
  <si>
    <t>Мероприятие 110. Реализация мероприятий муниципальной программы "Профилактика правонарушений на территории городского округа Пеылм"</t>
  </si>
  <si>
    <t>Мероприятие 111. Организация правового воспитания в МКОУ СОШ № 1 п. Пелым, № 2 п. Атымья по основам уголовной и административной ответственности</t>
  </si>
  <si>
    <t>Мероприятие 112. Проведение комплексных оперативно-профилактических мероприятий, операций и акций, направленных на профилактику безнадзорности и правонарушений несовершеннолетних</t>
  </si>
  <si>
    <t>Мероприятие 113. Реализация мероприятий муниципальной программы "Повышение безопасности дорожного движения на территории городского округа Пелым"</t>
  </si>
  <si>
    <t>Мероприятие 114. Защита населения и территории городского округа Пелым от пожаров, аварий, катастроф, стихийных бедствий и совершенствование гражданской обороны</t>
  </si>
  <si>
    <t>Мероприятие 115. Передача здания пожарного депо п. Атымья в собственность областного бюджета</t>
  </si>
  <si>
    <t>Мероприятие 116. Устройство пирса  для забора воды из естественного пожарного водоема по ул. Студенческая в поселке Атымья</t>
  </si>
  <si>
    <t>Мероприятие 117. Обустройство естественного пожарного водоема по ул. Энтузиастов п. Атымья</t>
  </si>
  <si>
    <t>Мероприятие 118. Деятельность общественных объединений пожарной охраны, в сфере пожарной безопасности на территории городского округа Пелым</t>
  </si>
  <si>
    <t>Мероприятие 119. Приобретение материально-технических средств для оснащения УКП МУП «Голана»</t>
  </si>
  <si>
    <r>
      <t xml:space="preserve">Цель 4. </t>
    </r>
    <r>
      <rPr>
        <sz val="12"/>
        <rFont val="Times New Roman"/>
        <family val="1"/>
        <charset val="204"/>
      </rPr>
      <t>Создание условий для доступа к культурным ценностям и творческой реализации, усиление влияния культуры на процессы социальных преобразований и экономического развития  городского округа Пелым</t>
    </r>
  </si>
  <si>
    <r>
      <rPr>
        <b/>
        <sz val="12"/>
        <rFont val="Times New Roman"/>
        <family val="1"/>
        <charset val="204"/>
      </rPr>
      <t xml:space="preserve">Цель 3. </t>
    </r>
    <r>
      <rPr>
        <sz val="12"/>
        <rFont val="Times New Roman"/>
        <family val="1"/>
        <charset val="204"/>
      </rPr>
      <t>Повышение уровня социальной защищенности населения, социальная поддержка института семьи и детства</t>
    </r>
  </si>
  <si>
    <r>
      <rPr>
        <b/>
        <sz val="12"/>
        <rFont val="Times New Roman"/>
        <family val="1"/>
        <charset val="204"/>
      </rPr>
      <t xml:space="preserve">Задача 2. </t>
    </r>
    <r>
      <rPr>
        <sz val="12"/>
        <rFont val="Times New Roman"/>
        <family val="1"/>
        <charset val="204"/>
      </rPr>
      <t>Совершенствование системы профилактики и безнадзорности и «социального сиротства», пропаганда семейных ценностей</t>
    </r>
  </si>
  <si>
    <r>
      <rPr>
        <b/>
        <sz val="12"/>
        <rFont val="Times New Roman"/>
        <family val="1"/>
        <charset val="204"/>
      </rPr>
      <t>Задача 1.</t>
    </r>
    <r>
      <rPr>
        <sz val="12"/>
        <rFont val="Times New Roman"/>
        <family val="1"/>
        <charset val="204"/>
      </rPr>
      <t xml:space="preserve"> Повышение эффективности деятельности системы социальной политики</t>
    </r>
  </si>
  <si>
    <r>
      <rPr>
        <b/>
        <sz val="12"/>
        <rFont val="Times New Roman"/>
        <family val="1"/>
        <charset val="204"/>
      </rPr>
      <t xml:space="preserve">Задача 3. </t>
    </r>
    <r>
      <rPr>
        <sz val="12"/>
        <rFont val="Times New Roman"/>
        <family val="1"/>
        <charset val="204"/>
      </rPr>
      <t>Обеспечение условий социальной адаптации и интеграции в общественную жизнь лиц с ограниченными возможностями здоровья и их доступа к объектам социальной инфраструктуры</t>
    </r>
  </si>
  <si>
    <r>
      <rPr>
        <b/>
        <sz val="12"/>
        <rFont val="Times New Roman"/>
        <family val="1"/>
        <charset val="204"/>
      </rPr>
      <t>Цель 2.</t>
    </r>
    <r>
      <rPr>
        <sz val="12"/>
        <rFont val="Times New Roman"/>
        <family val="1"/>
        <charset val="204"/>
      </rPr>
      <t xml:space="preserve"> Обеспечение доступности жилья для семей с различным уровнем доходов</t>
    </r>
  </si>
  <si>
    <r>
      <rPr>
        <b/>
        <sz val="12"/>
        <rFont val="Times New Roman"/>
        <family val="1"/>
        <charset val="204"/>
      </rPr>
      <t xml:space="preserve">Задача 1. </t>
    </r>
    <r>
      <rPr>
        <sz val="12"/>
        <rFont val="Times New Roman"/>
        <family val="1"/>
        <charset val="204"/>
      </rPr>
      <t>Развитие жилищного строительства, в том числе малоэтажного</t>
    </r>
  </si>
  <si>
    <r>
      <t xml:space="preserve">Задача 3. </t>
    </r>
    <r>
      <rPr>
        <sz val="12"/>
        <rFont val="Times New Roman"/>
        <family val="1"/>
        <charset val="204"/>
      </rPr>
      <t>Подготовка  развитие территорий в целях жилищного строительства</t>
    </r>
  </si>
  <si>
    <r>
      <rPr>
        <b/>
        <sz val="12"/>
        <rFont val="Times New Roman"/>
        <family val="1"/>
        <charset val="204"/>
      </rPr>
      <t xml:space="preserve">Задача 2. </t>
    </r>
    <r>
      <rPr>
        <sz val="12"/>
        <rFont val="Times New Roman"/>
        <family val="1"/>
        <charset val="204"/>
      </rPr>
      <t>Обеспечение доступности и оказание поддержки отдельным категориям граждан в приобретении жилья</t>
    </r>
  </si>
  <si>
    <t>Мероприятие 54. Материальная помощь лицам, оказавшимся в трудной жизненной ситуации</t>
  </si>
  <si>
    <t xml:space="preserve">Мероприятие 55. Материальная помощь при возникновении чрезвычайных ситуаций </t>
  </si>
  <si>
    <t xml:space="preserve">Мероприятие 56. Оказание материальной помощи ветеранам Великой Отечественной войны, труженикам тыла, несовершеннолетним узникам концлагерей, вдовам участников Великой Отечественной войны </t>
  </si>
  <si>
    <t xml:space="preserve">Мероприятие 57. Оказание материальной помощи ко Дню пожилого человека неработающим пенсионерам, вышедшим на пенсию с действующих муниципальных учреждений, органов местного самоуправления, ОРСа и леспромхоза </t>
  </si>
  <si>
    <t xml:space="preserve">Мероприятие 58. Единовременная материальная помощь на оплату работ по зубопротезированию ветеранов труда и ветеранов боевых действий </t>
  </si>
  <si>
    <t xml:space="preserve">Мероприятие 59. Единовременная материальная помощь гражданам:
- на оплату к месту лечения;
- на оплату проезда к месту захоронения погибшего участника Великой Отечественной войны
</t>
  </si>
  <si>
    <t xml:space="preserve">Мероприятие 60. Единовременная материальная помощь при поступлении ребенка из многодетной малообеспеченной семьи в первый класс общеобразовательного учреждения </t>
  </si>
  <si>
    <t>Меропритяие 61. Проведение социально значимых мероприятий</t>
  </si>
  <si>
    <t>Мероприятие 62. Мероприятия, посвященные Дню семьи, любви и верности, в том числе поздравление супружеских пар, отметивших свадебные юбилеи</t>
  </si>
  <si>
    <t>Мероприятие 63. Организация семейных конкурсов и фестивалей ("Семья года", "Ваш выход!", "Самый лучший папа")</t>
  </si>
  <si>
    <t xml:space="preserve">Мероприятие 64. Благотворительная акция «Здравствуй, школа!» для детей из малообеспеченных семей </t>
  </si>
  <si>
    <t xml:space="preserve">Меропритияе 65. Организация и проведение новогодних праздников из малоимущих семей, опекаемых, детей-сирот, детей-инвалидов </t>
  </si>
  <si>
    <t>Мероприятие 66. Мероприятия, посвященные Дню матери (торжественный прием матерей главой городского округа Пелым, торжественный вечер, посвященный Дню матери)</t>
  </si>
  <si>
    <t>Мероприятие 67. Организаация работы лекториев для родителей</t>
  </si>
  <si>
    <r>
      <rPr>
        <b/>
        <sz val="12"/>
        <rFont val="Times New Roman"/>
        <family val="1"/>
        <charset val="204"/>
      </rPr>
      <t xml:space="preserve">Задача 4. </t>
    </r>
    <r>
      <rPr>
        <sz val="12"/>
        <rFont val="Times New Roman"/>
        <family val="1"/>
        <charset val="204"/>
      </rPr>
      <t>Развитие системы социальной поддержки граждан пожилого возраста, создание условий для активного долголетия.</t>
    </r>
  </si>
  <si>
    <t>Мероприятие 68. Мероприятия в акции «10 000 добрых дел»</t>
  </si>
  <si>
    <t>Мероприятие 69. Реализация мероприятий по программе "Доступная среда"</t>
  </si>
  <si>
    <t>Мероприятие 70. Фестиваль творчества инвалидов «Мы всё можем"</t>
  </si>
  <si>
    <t xml:space="preserve">Мероприятие 71. Мероприятия для ветеранов Великой Отечественной войны, тружеников тыла в честь Дня Победы </t>
  </si>
  <si>
    <t>Мероприятие 72. День пожилого человека (комплексный обед 105 х 0,15)</t>
  </si>
  <si>
    <t>Мероприятие 73. Вручение персональных поздравлений Президента РФ ветеранам Великой Отечественной войны в связи с традиционно считающимися юбилейными датами, начиная с 90-летия</t>
  </si>
  <si>
    <t xml:space="preserve">Мероприятие 74. Поддержка добровольческой деятельности общественной организации  ветеранов 
войны, труда, боевых действий, военной 
службы и правоохранительных органов 
при главе городского округа Пелым  
</t>
  </si>
  <si>
    <t>Мероприятие 75. Поздравление граждан пенсионного возраста начиная с 80-летия со дня рождения</t>
  </si>
  <si>
    <t>Мероприятие 76. Организация поездок на мероприятия различного уровня</t>
  </si>
  <si>
    <t>Мероприятие 77. Реализация мероприятий по программе "Старшее поколение"</t>
  </si>
  <si>
    <r>
      <t xml:space="preserve">Задача 2. </t>
    </r>
    <r>
      <rPr>
        <sz val="12"/>
        <rFont val="Times New Roman"/>
        <family val="1"/>
        <charset val="204"/>
      </rPr>
      <t>Развитие и модернизация жилищно-коммунального комплекса, ликвидация аварийного жилого фонда, повышение комфортности жилищного фонда, повышение качества и надежности жилищно-коммунальных услуг</t>
    </r>
  </si>
  <si>
    <r>
      <t xml:space="preserve">Задача 1. </t>
    </r>
    <r>
      <rPr>
        <sz val="12"/>
        <rFont val="Times New Roman"/>
        <family val="1"/>
        <charset val="204"/>
      </rPr>
      <t>Обеспечение переселения граждан из жилищного фонда признанного в установленном порядке аварийным</t>
    </r>
  </si>
  <si>
    <t>Мероприятие 71. Строительсво многоэтажного жилого дома экономического класса по улице Фестивальной         п. Пелым</t>
  </si>
  <si>
    <t>Мероприятие 72. Приобретение жилья на вторичном рынке для семей, состоящих на учете в качестве нуждающихся в жилых помещениях</t>
  </si>
  <si>
    <t>Мероприятие 73. Рампределение освободившегося жилья между семьями, состоящими неа учете в качетсве нуждающихся в жилых помещениях</t>
  </si>
  <si>
    <t>118, 120</t>
  </si>
  <si>
    <t>Мероприятие 72. Строительство малоэтажных жилых домов за счет средств собственников</t>
  </si>
  <si>
    <t>71, 72</t>
  </si>
  <si>
    <t>68, 69</t>
  </si>
  <si>
    <t>63, 64</t>
  </si>
  <si>
    <t>17, 18</t>
  </si>
  <si>
    <t>75, 77, 78</t>
  </si>
  <si>
    <t>77, 78</t>
  </si>
  <si>
    <t>80, 81</t>
  </si>
  <si>
    <t>92, 93, 94,</t>
  </si>
  <si>
    <t>96, 98, 99</t>
  </si>
  <si>
    <t>98, 99</t>
  </si>
  <si>
    <t>108, 109</t>
  </si>
  <si>
    <t>127, 128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</si>
</sst>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_р_._-;_-@_-"/>
    <numFmt numFmtId="167" formatCode="#,##0.0_ ;\-#,##0.0\ "/>
  </numFmts>
  <fonts count="22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19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/>
    <xf numFmtId="0" fontId="15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166" fontId="11" fillId="0" borderId="1" xfId="0" applyNumberFormat="1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1" xfId="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5" fillId="0" borderId="0" xfId="0" applyNumberFormat="1" applyFont="1" applyBorder="1"/>
    <xf numFmtId="0" fontId="11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2" borderId="1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colors>
    <mruColors>
      <color rgb="FFCC99FF"/>
      <color rgb="FFD08AC3"/>
      <color rgb="FFC387BF"/>
      <color rgb="FFC17BC3"/>
      <color rgb="FFAE74BE"/>
      <color rgb="FFB16CC6"/>
      <color rgb="FF9933FF"/>
      <color rgb="FF9966FF"/>
      <color rgb="FF9999FF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6"/>
  <sheetViews>
    <sheetView tabSelected="1" zoomScale="75" workbookViewId="0">
      <selection activeCell="I377" sqref="I377"/>
    </sheetView>
  </sheetViews>
  <sheetFormatPr defaultRowHeight="12.75"/>
  <cols>
    <col min="1" max="1" width="6.28515625" style="4" customWidth="1"/>
    <col min="2" max="2" width="57.7109375" style="4" customWidth="1"/>
    <col min="3" max="8" width="13.7109375" style="4" customWidth="1"/>
    <col min="9" max="9" width="22" style="4" customWidth="1"/>
    <col min="10" max="11" width="9.140625" style="2"/>
    <col min="12" max="12" width="16.140625" style="2" customWidth="1"/>
    <col min="13" max="16384" width="9.140625" style="2"/>
  </cols>
  <sheetData>
    <row r="1" spans="1:9" ht="18" customHeight="1">
      <c r="A1" s="1"/>
      <c r="B1" s="1"/>
      <c r="C1" s="1"/>
      <c r="D1" s="1"/>
      <c r="E1" s="1"/>
      <c r="F1" s="125" t="s">
        <v>21</v>
      </c>
      <c r="G1" s="125"/>
      <c r="H1" s="125"/>
      <c r="I1" s="125"/>
    </row>
    <row r="2" spans="1:9" ht="18" customHeight="1">
      <c r="A2" s="3"/>
      <c r="B2" s="3"/>
      <c r="C2" s="3"/>
      <c r="D2" s="3"/>
      <c r="E2" s="3"/>
      <c r="F2" s="126" t="s">
        <v>22</v>
      </c>
      <c r="G2" s="126"/>
      <c r="H2" s="126"/>
      <c r="I2" s="126"/>
    </row>
    <row r="3" spans="1:9" ht="18" customHeight="1">
      <c r="A3" s="3"/>
      <c r="B3" s="3"/>
      <c r="C3" s="3"/>
      <c r="D3" s="3"/>
      <c r="E3" s="3"/>
      <c r="F3" s="126" t="s">
        <v>23</v>
      </c>
      <c r="G3" s="126"/>
      <c r="H3" s="126"/>
      <c r="I3" s="126"/>
    </row>
    <row r="4" spans="1:9" ht="18" customHeight="1">
      <c r="A4" s="3"/>
      <c r="B4" s="3"/>
      <c r="C4" s="3"/>
      <c r="D4" s="3"/>
      <c r="E4" s="3"/>
      <c r="F4" s="126" t="s">
        <v>24</v>
      </c>
      <c r="G4" s="126"/>
      <c r="H4" s="126"/>
      <c r="I4" s="126"/>
    </row>
    <row r="5" spans="1:9" ht="18" customHeight="1">
      <c r="A5" s="122" t="s">
        <v>15</v>
      </c>
      <c r="B5" s="123"/>
      <c r="C5" s="123"/>
      <c r="D5" s="123"/>
      <c r="E5" s="123"/>
      <c r="F5" s="123"/>
      <c r="G5" s="123"/>
      <c r="H5" s="123"/>
      <c r="I5" s="123"/>
    </row>
    <row r="6" spans="1:9" ht="18" customHeight="1">
      <c r="A6" s="122" t="s">
        <v>25</v>
      </c>
      <c r="B6" s="122"/>
      <c r="C6" s="122"/>
      <c r="D6" s="122"/>
      <c r="E6" s="122"/>
      <c r="F6" s="122"/>
      <c r="G6" s="122"/>
      <c r="H6" s="122"/>
      <c r="I6" s="122"/>
    </row>
    <row r="7" spans="1:9" ht="18" customHeight="1">
      <c r="A7" s="122" t="s">
        <v>26</v>
      </c>
      <c r="B7" s="122"/>
      <c r="C7" s="122"/>
      <c r="D7" s="122"/>
      <c r="E7" s="122"/>
      <c r="F7" s="122"/>
      <c r="G7" s="122"/>
      <c r="H7" s="122"/>
      <c r="I7" s="122"/>
    </row>
    <row r="8" spans="1:9" ht="13.5" customHeight="1">
      <c r="A8" s="124"/>
      <c r="B8" s="124"/>
      <c r="C8" s="124"/>
      <c r="D8" s="124"/>
      <c r="E8" s="124"/>
      <c r="F8" s="124"/>
      <c r="G8" s="124"/>
      <c r="H8" s="124"/>
      <c r="I8" s="124"/>
    </row>
    <row r="9" spans="1:9" s="6" customFormat="1" ht="42.75" customHeight="1">
      <c r="A9" s="127" t="s">
        <v>8</v>
      </c>
      <c r="B9" s="127" t="s">
        <v>27</v>
      </c>
      <c r="C9" s="127" t="s">
        <v>13</v>
      </c>
      <c r="D9" s="127"/>
      <c r="E9" s="127"/>
      <c r="F9" s="127"/>
      <c r="G9" s="127"/>
      <c r="H9" s="127"/>
      <c r="I9" s="127" t="s">
        <v>9</v>
      </c>
    </row>
    <row r="10" spans="1:9" s="6" customFormat="1" ht="55.5" customHeight="1">
      <c r="A10" s="128"/>
      <c r="B10" s="127"/>
      <c r="C10" s="41" t="s">
        <v>12</v>
      </c>
      <c r="D10" s="41">
        <v>2014</v>
      </c>
      <c r="E10" s="41">
        <v>2015</v>
      </c>
      <c r="F10" s="41">
        <v>2016</v>
      </c>
      <c r="G10" s="41">
        <v>2017</v>
      </c>
      <c r="H10" s="41">
        <v>2018</v>
      </c>
      <c r="I10" s="127"/>
    </row>
    <row r="11" spans="1:9" s="6" customFormat="1" ht="15.75" customHeight="1">
      <c r="A11" s="19">
        <v>1</v>
      </c>
      <c r="B11" s="12" t="s">
        <v>83</v>
      </c>
      <c r="C11" s="43">
        <f>SUM(C16+C15+C13+C12)</f>
        <v>1012341.02</v>
      </c>
      <c r="D11" s="43">
        <f>SUM(D16+D15+D13)</f>
        <v>136619.79999999999</v>
      </c>
      <c r="E11" s="43">
        <f>SUM(E16+E15+E13)</f>
        <v>338888.3</v>
      </c>
      <c r="F11" s="43">
        <f>SUM(F16+F15+F13)</f>
        <v>355052.62</v>
      </c>
      <c r="G11" s="43">
        <f>SUM(G16+G15+G13)</f>
        <v>87409.299999999988</v>
      </c>
      <c r="H11" s="43">
        <f>SUM(H16+H15+H13)</f>
        <v>94371</v>
      </c>
      <c r="I11" s="18"/>
    </row>
    <row r="12" spans="1:9" s="6" customFormat="1" ht="15.75" customHeight="1">
      <c r="A12" s="19">
        <v>2</v>
      </c>
      <c r="B12" s="12" t="s">
        <v>17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18"/>
    </row>
    <row r="13" spans="1:9" s="6" customFormat="1" ht="15.75" customHeight="1">
      <c r="A13" s="19">
        <v>3</v>
      </c>
      <c r="B13" s="12" t="s">
        <v>10</v>
      </c>
      <c r="C13" s="43">
        <f>SUM(C67+C88+C108+C153+C165+C268+C320+C373+C405+C487)</f>
        <v>556307.30000000005</v>
      </c>
      <c r="D13" s="43">
        <f>SUM(D67+D88+D108+D153+D165)</f>
        <v>30741.4</v>
      </c>
      <c r="E13" s="43">
        <f>SUM(E67+E88+E108+E153+E165+E320+E373+E405+E487)</f>
        <v>213235.1</v>
      </c>
      <c r="F13" s="43">
        <f>SUM(F67+F88+F108+F153+F165+F268+F320+F373+F405)</f>
        <v>225032.6</v>
      </c>
      <c r="G13" s="43">
        <f>SUM(G22+G44+G55+G67+G88+G108+G133+G153+G165+G178+G268+G285+G295+G304+G320+G352+G373+G405+G424+G433+G465+G474+G487+G506+G517+G526+G535)</f>
        <v>41667.599999999999</v>
      </c>
      <c r="H13" s="43">
        <f>SUM(H68+H88+H108+H153+H165+H320)</f>
        <v>45630.6</v>
      </c>
      <c r="I13" s="18"/>
    </row>
    <row r="14" spans="1:9" s="6" customFormat="1" ht="15.75" customHeight="1">
      <c r="A14" s="19">
        <v>4</v>
      </c>
      <c r="B14" s="12" t="s">
        <v>0</v>
      </c>
      <c r="C14" s="43">
        <f>SUM(C68+C89+C109+C154+C166+C269+C321+C374+C406+C488)</f>
        <v>556307.30000000005</v>
      </c>
      <c r="D14" s="43">
        <f>SUM(D68+D89+D109+D154+D166)</f>
        <v>30741.4</v>
      </c>
      <c r="E14" s="43">
        <f>SUM(E68+E89+E109+E154+E166+E321+E374+E406+E488)</f>
        <v>213235.1</v>
      </c>
      <c r="F14" s="43">
        <f>SUM(F68+F89+F109+F154+F166+F269+F321+F374+F406)</f>
        <v>225032.6</v>
      </c>
      <c r="G14" s="43">
        <f>SUM(G23+G45+G56+G68+G89+G109+G134+G154+G166+G179+G269+G286+G296+G305+G321+G353+G374+G406+G425+G434+G466+G475+G488+G507+G518+G527+G536)</f>
        <v>41667.599999999999</v>
      </c>
      <c r="H14" s="43">
        <f>SUM(H69+H89+H109+H154+H166+H321)</f>
        <v>45992</v>
      </c>
      <c r="I14" s="18"/>
    </row>
    <row r="15" spans="1:9" s="6" customFormat="1" ht="15.75" customHeight="1">
      <c r="A15" s="19">
        <v>5</v>
      </c>
      <c r="B15" s="12" t="s">
        <v>11</v>
      </c>
      <c r="C15" s="43">
        <f>SUM(C24+C46+C57+C69+C90+C110+C135+C155+C167+C180+C270+C287+C297+C306+C322+C354+C375+C407+C426+C435+C467+C476+C489+C508+C519+C528+C537)</f>
        <v>251560.72</v>
      </c>
      <c r="D15" s="43">
        <f>SUM(D24+D46+D57+D69+D90+D110+D135+D155+D167+D180+D270+D287+D297+D306+D322+D354+D375+D426+D435+D467+D476+D489+D508+D519+D528+D537)</f>
        <v>39996.400000000001</v>
      </c>
      <c r="E15" s="43">
        <f>SUM(E24+E46+E57+E69+E90+E110+E135+E155+E167+E180+E270+E287+E297+E306+E322+E354+E375+E407+E426+E435+E476+E467+E489+E508+E519+E528+E537)</f>
        <v>58110.2</v>
      </c>
      <c r="F15" s="43">
        <f>SUM(F24+F46+F57+F69+F90+F110+F135+F155+F167+F180+F270+F287+F297+F306+F322+F354+F375+F407+F426+F435+F467+F476+F489+F508+F519+F528+F537)</f>
        <v>62474.02</v>
      </c>
      <c r="G15" s="43">
        <f>SUM(G24+G46+G57+G69+G90+G110+G135+G155+G167+G180+G270+G287+G297+G306+G322+G354+G375+G426+G435+G467+G489+G508+G519+G528+G537)</f>
        <v>44042.7</v>
      </c>
      <c r="H15" s="43">
        <f>SUM(H24+H46+H57+H69+H90+H110+H135+H155+H167+H180+H270+H287+H297+H306+H322+H354+H375+H426+H435+H467+H489+H508+H519+H528+H537)</f>
        <v>46937.4</v>
      </c>
      <c r="I15" s="18"/>
    </row>
    <row r="16" spans="1:9" s="6" customFormat="1" ht="15.75" customHeight="1">
      <c r="A16" s="19">
        <v>6</v>
      </c>
      <c r="B16" s="12" t="s">
        <v>14</v>
      </c>
      <c r="C16" s="43">
        <f>SUM(D16:H16)</f>
        <v>204473</v>
      </c>
      <c r="D16" s="43">
        <f>SUM(D25+D111+D376)</f>
        <v>65882</v>
      </c>
      <c r="E16" s="43">
        <f>SUM(E25+E91+E111)</f>
        <v>67543</v>
      </c>
      <c r="F16" s="43">
        <f>SUM(F25+F91+F111)</f>
        <v>67546</v>
      </c>
      <c r="G16" s="43">
        <f>SUM(G25+G111)</f>
        <v>1699</v>
      </c>
      <c r="H16" s="43">
        <f>SUM(H25+H111)</f>
        <v>1803</v>
      </c>
      <c r="I16" s="18"/>
    </row>
    <row r="17" spans="1:9" s="6" customFormat="1" ht="24" customHeight="1">
      <c r="A17" s="76">
        <v>7</v>
      </c>
      <c r="B17" s="129" t="s">
        <v>48</v>
      </c>
      <c r="C17" s="129"/>
      <c r="D17" s="129"/>
      <c r="E17" s="129"/>
      <c r="F17" s="129"/>
      <c r="G17" s="129"/>
      <c r="H17" s="129"/>
      <c r="I17" s="129"/>
    </row>
    <row r="18" spans="1:9" s="6" customFormat="1" ht="39" customHeight="1">
      <c r="A18" s="49">
        <v>8</v>
      </c>
      <c r="B18" s="130" t="s">
        <v>28</v>
      </c>
      <c r="C18" s="131"/>
      <c r="D18" s="131"/>
      <c r="E18" s="131"/>
      <c r="F18" s="131"/>
      <c r="G18" s="131"/>
      <c r="H18" s="131"/>
      <c r="I18" s="131"/>
    </row>
    <row r="19" spans="1:9" s="6" customFormat="1" ht="20.25" customHeight="1">
      <c r="A19" s="143">
        <v>9</v>
      </c>
      <c r="B19" s="142" t="s">
        <v>18</v>
      </c>
      <c r="C19" s="144"/>
      <c r="D19" s="144"/>
      <c r="E19" s="144"/>
      <c r="F19" s="144"/>
      <c r="G19" s="144"/>
      <c r="H19" s="144"/>
      <c r="I19" s="144"/>
    </row>
    <row r="20" spans="1:9" s="6" customFormat="1" ht="15.75" customHeight="1">
      <c r="A20" s="19">
        <v>10</v>
      </c>
      <c r="B20" s="12" t="s">
        <v>16</v>
      </c>
      <c r="C20" s="43">
        <f t="shared" ref="C20:H20" si="0">SUM(C21:C25)</f>
        <v>11484</v>
      </c>
      <c r="D20" s="43">
        <f t="shared" si="0"/>
        <v>1546</v>
      </c>
      <c r="E20" s="43">
        <f t="shared" si="0"/>
        <v>1831</v>
      </c>
      <c r="F20" s="43">
        <f t="shared" si="0"/>
        <v>2178</v>
      </c>
      <c r="G20" s="43">
        <f t="shared" si="0"/>
        <v>2832</v>
      </c>
      <c r="H20" s="43">
        <f t="shared" si="0"/>
        <v>3097</v>
      </c>
      <c r="I20" s="44"/>
    </row>
    <row r="21" spans="1:9" s="6" customFormat="1" ht="18">
      <c r="A21" s="19">
        <v>11</v>
      </c>
      <c r="B21" s="12" t="s">
        <v>17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4"/>
    </row>
    <row r="22" spans="1:9" s="6" customFormat="1" ht="18">
      <c r="A22" s="19">
        <v>12</v>
      </c>
      <c r="B22" s="12" t="s">
        <v>10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4"/>
    </row>
    <row r="23" spans="1:9" s="6" customFormat="1" ht="18">
      <c r="A23" s="19">
        <v>13</v>
      </c>
      <c r="B23" s="12" t="s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4"/>
    </row>
    <row r="24" spans="1:9" s="6" customFormat="1" ht="18">
      <c r="A24" s="19">
        <v>14</v>
      </c>
      <c r="B24" s="12" t="s">
        <v>11</v>
      </c>
      <c r="C24" s="43">
        <f t="shared" ref="C24:H24" si="1">SUM(C30+C35+C38)</f>
        <v>11300</v>
      </c>
      <c r="D24" s="43">
        <f t="shared" si="1"/>
        <v>1514</v>
      </c>
      <c r="E24" s="43">
        <f t="shared" si="1"/>
        <v>1797</v>
      </c>
      <c r="F24" s="43">
        <f t="shared" si="1"/>
        <v>2142</v>
      </c>
      <c r="G24" s="43">
        <f t="shared" si="1"/>
        <v>2793</v>
      </c>
      <c r="H24" s="43">
        <f t="shared" si="1"/>
        <v>3054</v>
      </c>
      <c r="I24" s="44"/>
    </row>
    <row r="25" spans="1:9" s="6" customFormat="1" ht="18">
      <c r="A25" s="19">
        <v>15</v>
      </c>
      <c r="B25" s="12" t="s">
        <v>14</v>
      </c>
      <c r="C25" s="43">
        <v>184</v>
      </c>
      <c r="D25" s="43">
        <v>32</v>
      </c>
      <c r="E25" s="43">
        <v>34</v>
      </c>
      <c r="F25" s="43">
        <v>36</v>
      </c>
      <c r="G25" s="43">
        <v>39</v>
      </c>
      <c r="H25" s="43">
        <v>43</v>
      </c>
      <c r="I25" s="44"/>
    </row>
    <row r="26" spans="1:9" s="6" customFormat="1" ht="65.25" customHeight="1">
      <c r="A26" s="19">
        <v>16</v>
      </c>
      <c r="B26" s="15" t="s">
        <v>29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44">
        <v>5</v>
      </c>
    </row>
    <row r="27" spans="1:9" s="6" customFormat="1" ht="71.25" customHeight="1">
      <c r="A27" s="19">
        <v>17</v>
      </c>
      <c r="B27" s="15" t="s">
        <v>30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44">
        <v>5</v>
      </c>
    </row>
    <row r="28" spans="1:9" s="6" customFormat="1" ht="69" customHeight="1">
      <c r="A28" s="19">
        <v>18</v>
      </c>
      <c r="B28" s="15" t="s">
        <v>96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44">
        <v>6</v>
      </c>
    </row>
    <row r="29" spans="1:9" s="6" customFormat="1" ht="34.5" customHeight="1">
      <c r="A29" s="19">
        <v>19</v>
      </c>
      <c r="B29" s="15" t="s">
        <v>97</v>
      </c>
      <c r="C29" s="18">
        <f>SUM(D29:H29)</f>
        <v>160</v>
      </c>
      <c r="D29" s="18">
        <v>32</v>
      </c>
      <c r="E29" s="18">
        <v>32</v>
      </c>
      <c r="F29" s="18">
        <v>32</v>
      </c>
      <c r="G29" s="18">
        <v>32</v>
      </c>
      <c r="H29" s="18">
        <v>32</v>
      </c>
      <c r="I29" s="44">
        <v>4</v>
      </c>
    </row>
    <row r="30" spans="1:9" s="6" customFormat="1" ht="18">
      <c r="A30" s="19">
        <v>20</v>
      </c>
      <c r="B30" s="14" t="s">
        <v>11</v>
      </c>
      <c r="C30" s="18">
        <f>SUM(D30:H30)</f>
        <v>160</v>
      </c>
      <c r="D30" s="18">
        <v>32</v>
      </c>
      <c r="E30" s="18">
        <v>32</v>
      </c>
      <c r="F30" s="18">
        <v>32</v>
      </c>
      <c r="G30" s="18">
        <v>32</v>
      </c>
      <c r="H30" s="18">
        <v>32</v>
      </c>
      <c r="I30" s="44"/>
    </row>
    <row r="31" spans="1:9" s="6" customFormat="1" ht="63">
      <c r="A31" s="19">
        <v>21</v>
      </c>
      <c r="B31" s="15" t="s">
        <v>98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44">
        <v>4</v>
      </c>
    </row>
    <row r="32" spans="1:9" s="6" customFormat="1" ht="68.25" customHeight="1">
      <c r="A32" s="19">
        <v>22</v>
      </c>
      <c r="B32" s="15" t="s">
        <v>99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44">
        <v>4</v>
      </c>
    </row>
    <row r="33" spans="1:9" s="6" customFormat="1" ht="31.5">
      <c r="A33" s="19">
        <v>23</v>
      </c>
      <c r="B33" s="15" t="s">
        <v>100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4">
        <v>6</v>
      </c>
    </row>
    <row r="34" spans="1:9" s="6" customFormat="1" ht="51" customHeight="1">
      <c r="A34" s="19">
        <v>24</v>
      </c>
      <c r="B34" s="45" t="s">
        <v>101</v>
      </c>
      <c r="C34" s="23">
        <f>SUM(D34:H34)</f>
        <v>1250</v>
      </c>
      <c r="D34" s="23">
        <v>241</v>
      </c>
      <c r="E34" s="23">
        <v>234</v>
      </c>
      <c r="F34" s="23">
        <v>241</v>
      </c>
      <c r="G34" s="23">
        <v>258</v>
      </c>
      <c r="H34" s="23">
        <v>276</v>
      </c>
      <c r="I34" s="46">
        <v>6</v>
      </c>
    </row>
    <row r="35" spans="1:9" s="6" customFormat="1" ht="15.75" customHeight="1">
      <c r="A35" s="19">
        <v>25</v>
      </c>
      <c r="B35" s="14" t="s">
        <v>11</v>
      </c>
      <c r="C35" s="23">
        <f>SUM(D35:H35)</f>
        <v>1250</v>
      </c>
      <c r="D35" s="23">
        <v>241</v>
      </c>
      <c r="E35" s="23">
        <v>234</v>
      </c>
      <c r="F35" s="23">
        <v>241</v>
      </c>
      <c r="G35" s="23">
        <v>258</v>
      </c>
      <c r="H35" s="23">
        <v>276</v>
      </c>
      <c r="I35" s="46"/>
    </row>
    <row r="36" spans="1:9" s="6" customFormat="1" ht="94.5">
      <c r="A36" s="19">
        <v>26</v>
      </c>
      <c r="B36" s="15" t="s">
        <v>102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4">
        <v>6</v>
      </c>
    </row>
    <row r="37" spans="1:9" s="6" customFormat="1" ht="50.25" customHeight="1">
      <c r="A37" s="19">
        <v>27</v>
      </c>
      <c r="B37" s="15" t="s">
        <v>103</v>
      </c>
      <c r="C37" s="18">
        <f>SUM(D37:H37)</f>
        <v>10074</v>
      </c>
      <c r="D37" s="18">
        <f>SUM(D38:D39)</f>
        <v>1273</v>
      </c>
      <c r="E37" s="18">
        <f>SUM(E38:E39)</f>
        <v>1565</v>
      </c>
      <c r="F37" s="18">
        <f>SUM(F38:F39)</f>
        <v>1905</v>
      </c>
      <c r="G37" s="18">
        <f>SUM(G38:G39)</f>
        <v>2542</v>
      </c>
      <c r="H37" s="18">
        <f>SUM(H38:H39)</f>
        <v>2789</v>
      </c>
      <c r="I37" s="44">
        <v>6</v>
      </c>
    </row>
    <row r="38" spans="1:9" s="6" customFormat="1" ht="16.5" customHeight="1">
      <c r="A38" s="19">
        <v>28</v>
      </c>
      <c r="B38" s="14" t="s">
        <v>11</v>
      </c>
      <c r="C38" s="18">
        <f>SUM(D38:H38)</f>
        <v>9890</v>
      </c>
      <c r="D38" s="18">
        <v>1241</v>
      </c>
      <c r="E38" s="18">
        <v>1531</v>
      </c>
      <c r="F38" s="18">
        <v>1869</v>
      </c>
      <c r="G38" s="18">
        <v>2503</v>
      </c>
      <c r="H38" s="18">
        <v>2746</v>
      </c>
      <c r="I38" s="44"/>
    </row>
    <row r="39" spans="1:9" s="6" customFormat="1" ht="16.5" customHeight="1">
      <c r="A39" s="19">
        <v>29</v>
      </c>
      <c r="B39" s="14" t="s">
        <v>84</v>
      </c>
      <c r="C39" s="18">
        <v>184</v>
      </c>
      <c r="D39" s="18">
        <v>32</v>
      </c>
      <c r="E39" s="18">
        <v>34</v>
      </c>
      <c r="F39" s="18">
        <v>36</v>
      </c>
      <c r="G39" s="18">
        <v>39</v>
      </c>
      <c r="H39" s="18">
        <v>43</v>
      </c>
      <c r="I39" s="44"/>
    </row>
    <row r="40" spans="1:9" s="6" customFormat="1" ht="36.75" customHeight="1">
      <c r="A40" s="19">
        <v>30</v>
      </c>
      <c r="B40" s="15" t="s">
        <v>104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44">
        <v>6</v>
      </c>
    </row>
    <row r="41" spans="1:9" s="6" customFormat="1" ht="21" customHeight="1">
      <c r="A41" s="143">
        <v>31</v>
      </c>
      <c r="B41" s="142" t="s">
        <v>31</v>
      </c>
      <c r="C41" s="142"/>
      <c r="D41" s="142"/>
      <c r="E41" s="142"/>
      <c r="F41" s="142"/>
      <c r="G41" s="142"/>
      <c r="H41" s="142"/>
      <c r="I41" s="142"/>
    </row>
    <row r="42" spans="1:9" s="6" customFormat="1" ht="15.75" customHeight="1">
      <c r="A42" s="19">
        <v>32</v>
      </c>
      <c r="B42" s="12" t="s">
        <v>16</v>
      </c>
      <c r="C42" s="13">
        <f>SUM(D42:H42)</f>
        <v>242</v>
      </c>
      <c r="D42" s="13">
        <v>46</v>
      </c>
      <c r="E42" s="13">
        <v>46</v>
      </c>
      <c r="F42" s="13">
        <v>48</v>
      </c>
      <c r="G42" s="13">
        <v>50</v>
      </c>
      <c r="H42" s="13">
        <v>52</v>
      </c>
      <c r="I42" s="50"/>
    </row>
    <row r="43" spans="1:9" s="6" customFormat="1" ht="18">
      <c r="A43" s="19">
        <v>33</v>
      </c>
      <c r="B43" s="12" t="s">
        <v>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50"/>
    </row>
    <row r="44" spans="1:9" s="6" customFormat="1" ht="15.75" customHeight="1">
      <c r="A44" s="19">
        <v>34</v>
      </c>
      <c r="B44" s="12" t="s">
        <v>10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50"/>
    </row>
    <row r="45" spans="1:9" s="6" customFormat="1" ht="15.75" customHeight="1">
      <c r="A45" s="19">
        <v>35</v>
      </c>
      <c r="B45" s="12" t="s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50"/>
    </row>
    <row r="46" spans="1:9" s="6" customFormat="1" ht="18">
      <c r="A46" s="19">
        <v>36</v>
      </c>
      <c r="B46" s="12" t="s">
        <v>11</v>
      </c>
      <c r="C46" s="13">
        <f>SUM(D46:H46)</f>
        <v>242</v>
      </c>
      <c r="D46" s="13">
        <v>46</v>
      </c>
      <c r="E46" s="13">
        <v>46</v>
      </c>
      <c r="F46" s="13">
        <v>48</v>
      </c>
      <c r="G46" s="13">
        <v>50</v>
      </c>
      <c r="H46" s="13">
        <v>52</v>
      </c>
      <c r="I46" s="50"/>
    </row>
    <row r="47" spans="1:9" s="6" customFormat="1" ht="18">
      <c r="A47" s="19">
        <v>37</v>
      </c>
      <c r="B47" s="12" t="s">
        <v>14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50"/>
    </row>
    <row r="48" spans="1:9" s="6" customFormat="1" ht="49.5" customHeight="1">
      <c r="A48" s="19">
        <v>38</v>
      </c>
      <c r="B48" s="15" t="s">
        <v>105</v>
      </c>
      <c r="C48" s="16">
        <f>SUM(D48:H48)</f>
        <v>242</v>
      </c>
      <c r="D48" s="16">
        <v>46</v>
      </c>
      <c r="E48" s="16">
        <v>46</v>
      </c>
      <c r="F48" s="16">
        <v>48</v>
      </c>
      <c r="G48" s="16">
        <v>50</v>
      </c>
      <c r="H48" s="16">
        <v>52</v>
      </c>
      <c r="I48" s="50">
        <v>8</v>
      </c>
    </row>
    <row r="49" spans="1:9" s="6" customFormat="1" ht="15.75" customHeight="1">
      <c r="A49" s="19">
        <v>39</v>
      </c>
      <c r="B49" s="14" t="s">
        <v>11</v>
      </c>
      <c r="C49" s="16">
        <f>SUM(D49:H49)</f>
        <v>242</v>
      </c>
      <c r="D49" s="16">
        <v>46</v>
      </c>
      <c r="E49" s="16">
        <v>46</v>
      </c>
      <c r="F49" s="16">
        <v>48</v>
      </c>
      <c r="G49" s="16">
        <v>50</v>
      </c>
      <c r="H49" s="16">
        <v>52</v>
      </c>
      <c r="I49" s="50"/>
    </row>
    <row r="50" spans="1:9" s="6" customFormat="1" ht="47.25">
      <c r="A50" s="19">
        <v>40</v>
      </c>
      <c r="B50" s="15" t="s">
        <v>106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78">
        <v>10.11</v>
      </c>
    </row>
    <row r="51" spans="1:9" s="6" customFormat="1" ht="114.75" customHeight="1">
      <c r="A51" s="19">
        <v>41</v>
      </c>
      <c r="B51" s="15" t="s">
        <v>107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50" t="s">
        <v>92</v>
      </c>
    </row>
    <row r="52" spans="1:9" s="6" customFormat="1" ht="21" customHeight="1">
      <c r="A52" s="143">
        <v>42</v>
      </c>
      <c r="B52" s="142" t="s">
        <v>32</v>
      </c>
      <c r="C52" s="142"/>
      <c r="D52" s="142"/>
      <c r="E52" s="142"/>
      <c r="F52" s="142"/>
      <c r="G52" s="142"/>
      <c r="H52" s="142"/>
      <c r="I52" s="142"/>
    </row>
    <row r="53" spans="1:9" s="10" customFormat="1" ht="20.25" customHeight="1">
      <c r="A53" s="19">
        <v>43</v>
      </c>
      <c r="B53" s="12" t="s">
        <v>16</v>
      </c>
      <c r="C53" s="13">
        <v>150</v>
      </c>
      <c r="D53" s="13">
        <v>28</v>
      </c>
      <c r="E53" s="13">
        <v>29</v>
      </c>
      <c r="F53" s="13">
        <v>30</v>
      </c>
      <c r="G53" s="13">
        <v>31</v>
      </c>
      <c r="H53" s="13">
        <v>32</v>
      </c>
      <c r="I53" s="16"/>
    </row>
    <row r="54" spans="1:9" s="6" customFormat="1" ht="18">
      <c r="A54" s="19">
        <v>44</v>
      </c>
      <c r="B54" s="12" t="s">
        <v>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6"/>
    </row>
    <row r="55" spans="1:9" s="6" customFormat="1" ht="18">
      <c r="A55" s="19">
        <v>45</v>
      </c>
      <c r="B55" s="12" t="s">
        <v>10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9"/>
    </row>
    <row r="56" spans="1:9" s="6" customFormat="1" ht="18">
      <c r="A56" s="19">
        <v>46</v>
      </c>
      <c r="B56" s="12" t="s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9"/>
    </row>
    <row r="57" spans="1:9" s="6" customFormat="1" ht="18">
      <c r="A57" s="19">
        <v>47</v>
      </c>
      <c r="B57" s="12" t="s">
        <v>11</v>
      </c>
      <c r="C57" s="13">
        <v>150</v>
      </c>
      <c r="D57" s="13">
        <v>28</v>
      </c>
      <c r="E57" s="13">
        <v>29</v>
      </c>
      <c r="F57" s="13">
        <v>30</v>
      </c>
      <c r="G57" s="13">
        <v>31</v>
      </c>
      <c r="H57" s="13">
        <v>32</v>
      </c>
      <c r="I57" s="19"/>
    </row>
    <row r="58" spans="1:9" s="6" customFormat="1" ht="18">
      <c r="A58" s="19">
        <v>48</v>
      </c>
      <c r="B58" s="12" t="s">
        <v>14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19"/>
    </row>
    <row r="59" spans="1:9" s="10" customFormat="1" ht="66" customHeight="1">
      <c r="A59" s="19">
        <v>49</v>
      </c>
      <c r="B59" s="15" t="s">
        <v>108</v>
      </c>
      <c r="C59" s="16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7">
        <v>13.14</v>
      </c>
    </row>
    <row r="60" spans="1:9" s="6" customFormat="1" ht="51" customHeight="1">
      <c r="A60" s="19">
        <v>50</v>
      </c>
      <c r="B60" s="15" t="s">
        <v>109</v>
      </c>
      <c r="C60" s="16">
        <f>SUM(D60:H60)</f>
        <v>83</v>
      </c>
      <c r="D60" s="16">
        <v>17</v>
      </c>
      <c r="E60" s="16">
        <v>17</v>
      </c>
      <c r="F60" s="16">
        <v>17</v>
      </c>
      <c r="G60" s="16">
        <v>16</v>
      </c>
      <c r="H60" s="16">
        <v>16</v>
      </c>
      <c r="I60" s="19">
        <v>14</v>
      </c>
    </row>
    <row r="61" spans="1:9" s="6" customFormat="1" ht="16.5" customHeight="1">
      <c r="A61" s="19">
        <v>51</v>
      </c>
      <c r="B61" s="14" t="s">
        <v>11</v>
      </c>
      <c r="C61" s="16">
        <f>SUM(D61:H61)</f>
        <v>83</v>
      </c>
      <c r="D61" s="16">
        <v>17</v>
      </c>
      <c r="E61" s="16">
        <v>17</v>
      </c>
      <c r="F61" s="16">
        <v>17</v>
      </c>
      <c r="G61" s="16">
        <v>16</v>
      </c>
      <c r="H61" s="16">
        <v>16</v>
      </c>
      <c r="I61" s="19"/>
    </row>
    <row r="62" spans="1:9" s="6" customFormat="1" ht="36.75" customHeight="1">
      <c r="A62" s="19">
        <v>52</v>
      </c>
      <c r="B62" s="15" t="s">
        <v>110</v>
      </c>
      <c r="C62" s="16">
        <f>SUM(D62:H62)</f>
        <v>67</v>
      </c>
      <c r="D62" s="16">
        <v>11</v>
      </c>
      <c r="E62" s="16">
        <v>12</v>
      </c>
      <c r="F62" s="16">
        <v>13</v>
      </c>
      <c r="G62" s="16">
        <v>15</v>
      </c>
      <c r="H62" s="16">
        <v>16</v>
      </c>
      <c r="I62" s="19">
        <v>14</v>
      </c>
    </row>
    <row r="63" spans="1:9" s="6" customFormat="1" ht="16.5" customHeight="1">
      <c r="A63" s="19">
        <v>53</v>
      </c>
      <c r="B63" s="14" t="s">
        <v>11</v>
      </c>
      <c r="C63" s="16">
        <f>SUM(D63:H63)</f>
        <v>67</v>
      </c>
      <c r="D63" s="16">
        <v>11</v>
      </c>
      <c r="E63" s="16">
        <v>12</v>
      </c>
      <c r="F63" s="16">
        <v>13</v>
      </c>
      <c r="G63" s="16">
        <v>15</v>
      </c>
      <c r="H63" s="16">
        <v>16</v>
      </c>
      <c r="I63" s="19"/>
    </row>
    <row r="64" spans="1:9" s="10" customFormat="1" ht="21" customHeight="1">
      <c r="A64" s="143">
        <v>54</v>
      </c>
      <c r="B64" s="142" t="s">
        <v>33</v>
      </c>
      <c r="C64" s="142"/>
      <c r="D64" s="142"/>
      <c r="E64" s="142"/>
      <c r="F64" s="142"/>
      <c r="G64" s="142"/>
      <c r="H64" s="142"/>
      <c r="I64" s="142"/>
    </row>
    <row r="65" spans="1:9" s="10" customFormat="1" ht="21.75" customHeight="1">
      <c r="A65" s="19">
        <v>55</v>
      </c>
      <c r="B65" s="12" t="s">
        <v>16</v>
      </c>
      <c r="C65" s="13">
        <f t="shared" ref="C65:H65" si="2">SUM(C67+C69)</f>
        <v>2445.6000000000004</v>
      </c>
      <c r="D65" s="13">
        <f t="shared" si="2"/>
        <v>464.40000000000003</v>
      </c>
      <c r="E65" s="13">
        <f t="shared" si="2"/>
        <v>485.9</v>
      </c>
      <c r="F65" s="13">
        <f t="shared" si="2"/>
        <v>491</v>
      </c>
      <c r="G65" s="13">
        <f t="shared" si="2"/>
        <v>499.70000000000005</v>
      </c>
      <c r="H65" s="13">
        <f t="shared" si="2"/>
        <v>504.6</v>
      </c>
      <c r="I65" s="16"/>
    </row>
    <row r="66" spans="1:9" s="6" customFormat="1" ht="18">
      <c r="A66" s="19">
        <v>56</v>
      </c>
      <c r="B66" s="12" t="s">
        <v>17</v>
      </c>
      <c r="C66" s="13"/>
      <c r="D66" s="13"/>
      <c r="E66" s="13"/>
      <c r="F66" s="13"/>
      <c r="G66" s="13"/>
      <c r="H66" s="13"/>
      <c r="I66" s="16"/>
    </row>
    <row r="67" spans="1:9" s="6" customFormat="1" ht="18">
      <c r="A67" s="19">
        <v>57</v>
      </c>
      <c r="B67" s="12" t="s">
        <v>10</v>
      </c>
      <c r="C67" s="13">
        <f t="shared" ref="C67:H68" si="3">SUM(C74+C78)</f>
        <v>333.8</v>
      </c>
      <c r="D67" s="13">
        <f t="shared" si="3"/>
        <v>57.4</v>
      </c>
      <c r="E67" s="13">
        <f t="shared" si="3"/>
        <v>66.599999999999994</v>
      </c>
      <c r="F67" s="13">
        <f t="shared" si="3"/>
        <v>67.599999999999994</v>
      </c>
      <c r="G67" s="13">
        <f t="shared" si="3"/>
        <v>70.599999999999994</v>
      </c>
      <c r="H67" s="13">
        <f t="shared" si="3"/>
        <v>71.599999999999994</v>
      </c>
      <c r="I67" s="19"/>
    </row>
    <row r="68" spans="1:9" s="6" customFormat="1" ht="18">
      <c r="A68" s="19">
        <v>58</v>
      </c>
      <c r="B68" s="12" t="s">
        <v>0</v>
      </c>
      <c r="C68" s="13">
        <f t="shared" si="3"/>
        <v>333.8</v>
      </c>
      <c r="D68" s="13">
        <f t="shared" si="3"/>
        <v>57.4</v>
      </c>
      <c r="E68" s="13">
        <f t="shared" si="3"/>
        <v>66.599999999999994</v>
      </c>
      <c r="F68" s="13">
        <f t="shared" si="3"/>
        <v>67.599999999999994</v>
      </c>
      <c r="G68" s="13">
        <f t="shared" si="3"/>
        <v>70.599999999999994</v>
      </c>
      <c r="H68" s="13">
        <f t="shared" si="3"/>
        <v>71.599999999999994</v>
      </c>
      <c r="I68" s="19"/>
    </row>
    <row r="69" spans="1:9" s="6" customFormat="1" ht="18">
      <c r="A69" s="19">
        <v>59</v>
      </c>
      <c r="B69" s="12" t="s">
        <v>11</v>
      </c>
      <c r="C69" s="13">
        <f t="shared" ref="C69:H69" si="4">SUM(C72+C76+C80+C82)</f>
        <v>2111.8000000000002</v>
      </c>
      <c r="D69" s="13">
        <f t="shared" si="4"/>
        <v>407.00000000000006</v>
      </c>
      <c r="E69" s="13">
        <f t="shared" si="4"/>
        <v>419.3</v>
      </c>
      <c r="F69" s="13">
        <f t="shared" si="4"/>
        <v>423.40000000000003</v>
      </c>
      <c r="G69" s="13">
        <f t="shared" si="4"/>
        <v>429.1</v>
      </c>
      <c r="H69" s="13">
        <f t="shared" si="4"/>
        <v>433</v>
      </c>
      <c r="I69" s="19"/>
    </row>
    <row r="70" spans="1:9" s="6" customFormat="1" ht="18">
      <c r="A70" s="19">
        <v>60</v>
      </c>
      <c r="B70" s="12" t="s">
        <v>14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19"/>
    </row>
    <row r="71" spans="1:9" s="6" customFormat="1" ht="48.75" customHeight="1">
      <c r="A71" s="19">
        <v>61</v>
      </c>
      <c r="B71" s="15" t="s">
        <v>111</v>
      </c>
      <c r="C71" s="16">
        <f>SUM(D71:H71)</f>
        <v>1538</v>
      </c>
      <c r="D71" s="16">
        <v>303.60000000000002</v>
      </c>
      <c r="E71" s="16">
        <v>305.7</v>
      </c>
      <c r="F71" s="16">
        <v>307.8</v>
      </c>
      <c r="G71" s="16">
        <v>309.5</v>
      </c>
      <c r="H71" s="16">
        <v>311.39999999999998</v>
      </c>
      <c r="I71" s="17">
        <v>17</v>
      </c>
    </row>
    <row r="72" spans="1:9" s="6" customFormat="1" ht="18">
      <c r="A72" s="19">
        <v>62</v>
      </c>
      <c r="B72" s="14" t="s">
        <v>11</v>
      </c>
      <c r="C72" s="16">
        <f>SUM(D72:H72)</f>
        <v>1538</v>
      </c>
      <c r="D72" s="16">
        <v>303.60000000000002</v>
      </c>
      <c r="E72" s="16">
        <v>305.7</v>
      </c>
      <c r="F72" s="16">
        <v>307.8</v>
      </c>
      <c r="G72" s="16">
        <v>309.5</v>
      </c>
      <c r="H72" s="16">
        <v>311.39999999999998</v>
      </c>
      <c r="I72" s="19"/>
    </row>
    <row r="73" spans="1:9" s="6" customFormat="1" ht="31.5">
      <c r="A73" s="19">
        <v>63</v>
      </c>
      <c r="B73" s="15" t="s">
        <v>112</v>
      </c>
      <c r="C73" s="16">
        <f>SUM(C76+C74)</f>
        <v>546</v>
      </c>
      <c r="D73" s="16">
        <v>105.2</v>
      </c>
      <c r="E73" s="16">
        <v>107.2</v>
      </c>
      <c r="F73" s="16">
        <v>109.2</v>
      </c>
      <c r="G73" s="16">
        <v>111.2</v>
      </c>
      <c r="H73" s="16">
        <v>113.2</v>
      </c>
      <c r="I73" s="19" t="s">
        <v>246</v>
      </c>
    </row>
    <row r="74" spans="1:9" s="6" customFormat="1" ht="18">
      <c r="A74" s="19">
        <v>64</v>
      </c>
      <c r="B74" s="14" t="s">
        <v>10</v>
      </c>
      <c r="C74" s="16">
        <v>273</v>
      </c>
      <c r="D74" s="16">
        <v>52.6</v>
      </c>
      <c r="E74" s="16">
        <v>53.6</v>
      </c>
      <c r="F74" s="16">
        <v>54.6</v>
      </c>
      <c r="G74" s="16">
        <v>55.6</v>
      </c>
      <c r="H74" s="16">
        <v>56.6</v>
      </c>
      <c r="I74" s="19"/>
    </row>
    <row r="75" spans="1:9" s="6" customFormat="1" ht="18">
      <c r="A75" s="19">
        <v>65</v>
      </c>
      <c r="B75" s="14" t="s">
        <v>0</v>
      </c>
      <c r="C75" s="16">
        <v>273</v>
      </c>
      <c r="D75" s="16">
        <v>52.6</v>
      </c>
      <c r="E75" s="16">
        <v>53.6</v>
      </c>
      <c r="F75" s="16">
        <v>54.6</v>
      </c>
      <c r="G75" s="16">
        <v>55.6</v>
      </c>
      <c r="H75" s="16">
        <v>56.6</v>
      </c>
      <c r="I75" s="19"/>
    </row>
    <row r="76" spans="1:9" s="6" customFormat="1" ht="18">
      <c r="A76" s="19">
        <v>66</v>
      </c>
      <c r="B76" s="14" t="s">
        <v>11</v>
      </c>
      <c r="C76" s="16">
        <v>273</v>
      </c>
      <c r="D76" s="16">
        <v>52.6</v>
      </c>
      <c r="E76" s="16">
        <v>53.6</v>
      </c>
      <c r="F76" s="16">
        <v>54.6</v>
      </c>
      <c r="G76" s="16">
        <v>55.6</v>
      </c>
      <c r="H76" s="16">
        <v>56.6</v>
      </c>
      <c r="I76" s="17"/>
    </row>
    <row r="77" spans="1:9" s="6" customFormat="1" ht="83.25" customHeight="1">
      <c r="A77" s="19">
        <v>67</v>
      </c>
      <c r="B77" s="15" t="s">
        <v>113</v>
      </c>
      <c r="C77" s="16">
        <v>121.6</v>
      </c>
      <c r="D77" s="16">
        <v>9.6</v>
      </c>
      <c r="E77" s="16">
        <v>26</v>
      </c>
      <c r="F77" s="16">
        <v>26</v>
      </c>
      <c r="G77" s="16">
        <v>30</v>
      </c>
      <c r="H77" s="16">
        <v>30</v>
      </c>
      <c r="I77" s="17">
        <v>17</v>
      </c>
    </row>
    <row r="78" spans="1:9" s="6" customFormat="1" ht="18">
      <c r="A78" s="19">
        <v>68</v>
      </c>
      <c r="B78" s="14" t="s">
        <v>10</v>
      </c>
      <c r="C78" s="16">
        <v>60.8</v>
      </c>
      <c r="D78" s="16">
        <v>4.8</v>
      </c>
      <c r="E78" s="16">
        <v>13</v>
      </c>
      <c r="F78" s="16">
        <v>13</v>
      </c>
      <c r="G78" s="16">
        <v>15</v>
      </c>
      <c r="H78" s="16">
        <v>15</v>
      </c>
      <c r="I78" s="19"/>
    </row>
    <row r="79" spans="1:9" s="6" customFormat="1" ht="18">
      <c r="A79" s="19">
        <v>69</v>
      </c>
      <c r="B79" s="14" t="s">
        <v>0</v>
      </c>
      <c r="C79" s="16">
        <v>60.8</v>
      </c>
      <c r="D79" s="16">
        <v>4.8</v>
      </c>
      <c r="E79" s="16">
        <v>13</v>
      </c>
      <c r="F79" s="16">
        <v>13</v>
      </c>
      <c r="G79" s="16">
        <v>15</v>
      </c>
      <c r="H79" s="16">
        <v>15</v>
      </c>
      <c r="I79" s="19"/>
    </row>
    <row r="80" spans="1:9" s="6" customFormat="1" ht="18">
      <c r="A80" s="19">
        <v>70</v>
      </c>
      <c r="B80" s="14" t="s">
        <v>11</v>
      </c>
      <c r="C80" s="16">
        <v>60.8</v>
      </c>
      <c r="D80" s="16">
        <v>4.8</v>
      </c>
      <c r="E80" s="16">
        <v>13</v>
      </c>
      <c r="F80" s="16">
        <v>13</v>
      </c>
      <c r="G80" s="16">
        <v>15</v>
      </c>
      <c r="H80" s="16">
        <v>15</v>
      </c>
      <c r="I80" s="17">
        <v>20</v>
      </c>
    </row>
    <row r="81" spans="1:9" s="6" customFormat="1" ht="47.25">
      <c r="A81" s="19">
        <v>71</v>
      </c>
      <c r="B81" s="15" t="s">
        <v>114</v>
      </c>
      <c r="C81" s="16">
        <v>240</v>
      </c>
      <c r="D81" s="18">
        <v>46</v>
      </c>
      <c r="E81" s="18">
        <v>47</v>
      </c>
      <c r="F81" s="18">
        <v>48</v>
      </c>
      <c r="G81" s="18">
        <v>49</v>
      </c>
      <c r="H81" s="18">
        <v>50</v>
      </c>
      <c r="I81" s="17">
        <v>18</v>
      </c>
    </row>
    <row r="82" spans="1:9" s="6" customFormat="1" ht="18">
      <c r="A82" s="19">
        <v>72</v>
      </c>
      <c r="B82" s="14" t="s">
        <v>11</v>
      </c>
      <c r="C82" s="16">
        <v>240</v>
      </c>
      <c r="D82" s="18">
        <v>46</v>
      </c>
      <c r="E82" s="18">
        <v>47</v>
      </c>
      <c r="F82" s="18">
        <v>48</v>
      </c>
      <c r="G82" s="18">
        <v>49</v>
      </c>
      <c r="H82" s="18">
        <v>50</v>
      </c>
      <c r="I82" s="19"/>
    </row>
    <row r="83" spans="1:9" s="6" customFormat="1" ht="24" customHeight="1">
      <c r="A83" s="164">
        <v>73</v>
      </c>
      <c r="B83" s="129" t="s">
        <v>34</v>
      </c>
      <c r="C83" s="129"/>
      <c r="D83" s="129"/>
      <c r="E83" s="129"/>
      <c r="F83" s="129"/>
      <c r="G83" s="129"/>
      <c r="H83" s="129"/>
      <c r="I83" s="129"/>
    </row>
    <row r="84" spans="1:9" s="10" customFormat="1" ht="23.25" customHeight="1">
      <c r="A84" s="49">
        <v>74</v>
      </c>
      <c r="B84" s="132" t="s">
        <v>35</v>
      </c>
      <c r="C84" s="132"/>
      <c r="D84" s="132"/>
      <c r="E84" s="132"/>
      <c r="F84" s="132"/>
      <c r="G84" s="132"/>
      <c r="H84" s="132"/>
      <c r="I84" s="132"/>
    </row>
    <row r="85" spans="1:9" s="10" customFormat="1" ht="21" customHeight="1">
      <c r="A85" s="143">
        <v>75</v>
      </c>
      <c r="B85" s="142" t="s">
        <v>36</v>
      </c>
      <c r="C85" s="142"/>
      <c r="D85" s="142"/>
      <c r="E85" s="142"/>
      <c r="F85" s="142"/>
      <c r="G85" s="142"/>
      <c r="H85" s="142"/>
      <c r="I85" s="142"/>
    </row>
    <row r="86" spans="1:9" s="10" customFormat="1" ht="33" customHeight="1">
      <c r="A86" s="19">
        <v>76</v>
      </c>
      <c r="B86" s="12" t="s">
        <v>3</v>
      </c>
      <c r="C86" s="13">
        <f>SUM(C88+C90+C91)</f>
        <v>140573.4</v>
      </c>
      <c r="D86" s="13">
        <v>1475</v>
      </c>
      <c r="E86" s="13">
        <f>SUM(E87+E88+E90+E91)</f>
        <v>67596</v>
      </c>
      <c r="F86" s="13">
        <f>SUM(F87+F88+F90+F91)</f>
        <v>67704</v>
      </c>
      <c r="G86" s="13">
        <v>1816</v>
      </c>
      <c r="H86" s="13">
        <v>1982</v>
      </c>
      <c r="I86" s="20"/>
    </row>
    <row r="87" spans="1:9" s="10" customFormat="1" ht="15.75">
      <c r="A87" s="19">
        <v>77</v>
      </c>
      <c r="B87" s="12" t="s">
        <v>17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20"/>
    </row>
    <row r="88" spans="1:9" s="10" customFormat="1" ht="15.75">
      <c r="A88" s="19">
        <v>78</v>
      </c>
      <c r="B88" s="12" t="s">
        <v>10</v>
      </c>
      <c r="C88" s="13">
        <v>5847</v>
      </c>
      <c r="D88" s="13">
        <v>1011</v>
      </c>
      <c r="E88" s="13">
        <v>1081</v>
      </c>
      <c r="F88" s="13">
        <v>1157</v>
      </c>
      <c r="G88" s="13">
        <v>1238</v>
      </c>
      <c r="H88" s="13">
        <v>1360</v>
      </c>
      <c r="I88" s="20"/>
    </row>
    <row r="89" spans="1:9" s="10" customFormat="1" ht="15.75">
      <c r="A89" s="19">
        <v>79</v>
      </c>
      <c r="B89" s="12" t="s">
        <v>0</v>
      </c>
      <c r="C89" s="13">
        <v>5847</v>
      </c>
      <c r="D89" s="13">
        <v>1011</v>
      </c>
      <c r="E89" s="13">
        <v>1081</v>
      </c>
      <c r="F89" s="13">
        <v>1157</v>
      </c>
      <c r="G89" s="13">
        <v>1238</v>
      </c>
      <c r="H89" s="13">
        <v>1360</v>
      </c>
      <c r="I89" s="20"/>
    </row>
    <row r="90" spans="1:9" s="10" customFormat="1" ht="15.75">
      <c r="A90" s="19">
        <v>80</v>
      </c>
      <c r="B90" s="12" t="s">
        <v>11</v>
      </c>
      <c r="C90" s="13">
        <f t="shared" ref="C90:H90" si="5">SUM(C95+C97+C103)</f>
        <v>2726.4</v>
      </c>
      <c r="D90" s="13">
        <f t="shared" si="5"/>
        <v>464.4</v>
      </c>
      <c r="E90" s="13">
        <f t="shared" si="5"/>
        <v>515</v>
      </c>
      <c r="F90" s="13">
        <f t="shared" si="5"/>
        <v>547</v>
      </c>
      <c r="G90" s="13">
        <f t="shared" si="5"/>
        <v>578</v>
      </c>
      <c r="H90" s="13">
        <f t="shared" si="5"/>
        <v>622</v>
      </c>
      <c r="I90" s="20"/>
    </row>
    <row r="91" spans="1:9" s="10" customFormat="1" ht="15.75">
      <c r="A91" s="19">
        <v>81</v>
      </c>
      <c r="B91" s="12" t="s">
        <v>14</v>
      </c>
      <c r="C91" s="43">
        <v>132000</v>
      </c>
      <c r="D91" s="43">
        <v>0</v>
      </c>
      <c r="E91" s="43">
        <v>66000</v>
      </c>
      <c r="F91" s="43">
        <v>66000</v>
      </c>
      <c r="G91" s="43">
        <v>0</v>
      </c>
      <c r="H91" s="43">
        <v>0</v>
      </c>
      <c r="I91" s="20"/>
    </row>
    <row r="92" spans="1:9" s="10" customFormat="1" ht="31.5">
      <c r="A92" s="19">
        <v>82</v>
      </c>
      <c r="B92" s="15" t="s">
        <v>115</v>
      </c>
      <c r="C92" s="18">
        <v>132000</v>
      </c>
      <c r="D92" s="18">
        <v>0</v>
      </c>
      <c r="E92" s="18">
        <v>66000</v>
      </c>
      <c r="F92" s="18">
        <v>66000</v>
      </c>
      <c r="G92" s="18">
        <v>0</v>
      </c>
      <c r="H92" s="18">
        <v>0</v>
      </c>
      <c r="I92" s="78">
        <v>29.31</v>
      </c>
    </row>
    <row r="93" spans="1:9" s="10" customFormat="1" ht="15.75">
      <c r="A93" s="19">
        <v>83</v>
      </c>
      <c r="B93" s="14" t="s">
        <v>14</v>
      </c>
      <c r="C93" s="18">
        <f>SUM(D93:H93)</f>
        <v>132000</v>
      </c>
      <c r="D93" s="18">
        <v>0</v>
      </c>
      <c r="E93" s="18">
        <v>66000</v>
      </c>
      <c r="F93" s="18">
        <v>66000</v>
      </c>
      <c r="G93" s="18">
        <v>0</v>
      </c>
      <c r="H93" s="18">
        <v>0</v>
      </c>
      <c r="I93" s="20"/>
    </row>
    <row r="94" spans="1:9" s="10" customFormat="1" ht="51" customHeight="1">
      <c r="A94" s="19">
        <v>84</v>
      </c>
      <c r="B94" s="15" t="s">
        <v>116</v>
      </c>
      <c r="C94" s="51">
        <f>SUM(D94:H94)</f>
        <v>869.4</v>
      </c>
      <c r="D94" s="16">
        <v>139.4</v>
      </c>
      <c r="E94" s="16">
        <v>175</v>
      </c>
      <c r="F94" s="16">
        <v>180</v>
      </c>
      <c r="G94" s="16">
        <v>185</v>
      </c>
      <c r="H94" s="16">
        <v>190</v>
      </c>
      <c r="I94" s="16">
        <v>22</v>
      </c>
    </row>
    <row r="95" spans="1:9" s="10" customFormat="1" ht="15.75">
      <c r="A95" s="19">
        <v>85</v>
      </c>
      <c r="B95" s="14" t="s">
        <v>11</v>
      </c>
      <c r="C95" s="52">
        <f>SUM(D95:H95)</f>
        <v>869.4</v>
      </c>
      <c r="D95" s="16">
        <v>139.4</v>
      </c>
      <c r="E95" s="16">
        <v>175</v>
      </c>
      <c r="F95" s="16">
        <v>180</v>
      </c>
      <c r="G95" s="16">
        <v>185</v>
      </c>
      <c r="H95" s="16">
        <v>190</v>
      </c>
      <c r="I95" s="20"/>
    </row>
    <row r="96" spans="1:9" s="10" customFormat="1" ht="37.5" customHeight="1">
      <c r="A96" s="19">
        <v>86</v>
      </c>
      <c r="B96" s="15" t="s">
        <v>117</v>
      </c>
      <c r="C96" s="16">
        <v>104</v>
      </c>
      <c r="D96" s="16">
        <v>22</v>
      </c>
      <c r="E96" s="16">
        <v>16</v>
      </c>
      <c r="F96" s="16">
        <v>20</v>
      </c>
      <c r="G96" s="16">
        <v>22</v>
      </c>
      <c r="H96" s="16">
        <v>24</v>
      </c>
      <c r="I96" s="17">
        <v>22</v>
      </c>
    </row>
    <row r="97" spans="1:9" s="10" customFormat="1" ht="15" customHeight="1">
      <c r="A97" s="19">
        <v>87</v>
      </c>
      <c r="B97" s="14" t="s">
        <v>11</v>
      </c>
      <c r="C97" s="16">
        <v>104</v>
      </c>
      <c r="D97" s="16">
        <v>22</v>
      </c>
      <c r="E97" s="16">
        <v>16</v>
      </c>
      <c r="F97" s="16">
        <v>20</v>
      </c>
      <c r="G97" s="16">
        <v>22</v>
      </c>
      <c r="H97" s="16">
        <v>24</v>
      </c>
      <c r="I97" s="17">
        <v>20</v>
      </c>
    </row>
    <row r="98" spans="1:9" s="10" customFormat="1" ht="33.75" customHeight="1">
      <c r="A98" s="19">
        <v>88</v>
      </c>
      <c r="B98" s="15" t="s">
        <v>118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7">
        <v>25</v>
      </c>
    </row>
    <row r="99" spans="1:9" s="10" customFormat="1" ht="51" customHeight="1">
      <c r="A99" s="19">
        <v>89</v>
      </c>
      <c r="B99" s="15" t="s">
        <v>119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7">
        <v>26</v>
      </c>
    </row>
    <row r="100" spans="1:9" s="10" customFormat="1" ht="31.5">
      <c r="A100" s="19">
        <v>90</v>
      </c>
      <c r="B100" s="15" t="s">
        <v>120</v>
      </c>
      <c r="C100" s="16">
        <f>SUM(C101+C103)</f>
        <v>7600</v>
      </c>
      <c r="D100" s="16">
        <v>1314</v>
      </c>
      <c r="E100" s="16">
        <v>1405</v>
      </c>
      <c r="F100" s="16">
        <v>1504</v>
      </c>
      <c r="G100" s="16">
        <v>1609</v>
      </c>
      <c r="H100" s="16">
        <v>1768</v>
      </c>
      <c r="I100" s="17">
        <v>28</v>
      </c>
    </row>
    <row r="101" spans="1:9" s="10" customFormat="1" ht="15.75">
      <c r="A101" s="19">
        <v>91</v>
      </c>
      <c r="B101" s="14" t="s">
        <v>10</v>
      </c>
      <c r="C101" s="16">
        <v>5847</v>
      </c>
      <c r="D101" s="16">
        <v>1011</v>
      </c>
      <c r="E101" s="16">
        <v>1081</v>
      </c>
      <c r="F101" s="16">
        <v>1157</v>
      </c>
      <c r="G101" s="16">
        <v>1238</v>
      </c>
      <c r="H101" s="16">
        <v>1360</v>
      </c>
      <c r="I101" s="20"/>
    </row>
    <row r="102" spans="1:9" s="10" customFormat="1" ht="15.75">
      <c r="A102" s="19">
        <v>92</v>
      </c>
      <c r="B102" s="14" t="s">
        <v>0</v>
      </c>
      <c r="C102" s="16">
        <v>5847</v>
      </c>
      <c r="D102" s="16">
        <v>1011</v>
      </c>
      <c r="E102" s="16">
        <v>1081</v>
      </c>
      <c r="F102" s="16">
        <v>1157</v>
      </c>
      <c r="G102" s="16">
        <v>1238</v>
      </c>
      <c r="H102" s="16">
        <v>1360</v>
      </c>
      <c r="I102" s="20"/>
    </row>
    <row r="103" spans="1:9" s="10" customFormat="1" ht="15.75">
      <c r="A103" s="19">
        <v>93</v>
      </c>
      <c r="B103" s="14" t="s">
        <v>11</v>
      </c>
      <c r="C103" s="16">
        <v>1753</v>
      </c>
      <c r="D103" s="16">
        <v>303</v>
      </c>
      <c r="E103" s="16">
        <v>324</v>
      </c>
      <c r="F103" s="16">
        <v>347</v>
      </c>
      <c r="G103" s="16">
        <v>371</v>
      </c>
      <c r="H103" s="16">
        <v>408</v>
      </c>
      <c r="I103" s="20"/>
    </row>
    <row r="104" spans="1:9" s="10" customFormat="1" ht="63">
      <c r="A104" s="19">
        <v>94</v>
      </c>
      <c r="B104" s="15" t="s">
        <v>121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7">
        <v>28</v>
      </c>
    </row>
    <row r="105" spans="1:9" ht="21" customHeight="1">
      <c r="A105" s="143">
        <v>95</v>
      </c>
      <c r="B105" s="142" t="s">
        <v>38</v>
      </c>
      <c r="C105" s="144"/>
      <c r="D105" s="144"/>
      <c r="E105" s="144"/>
      <c r="F105" s="144"/>
      <c r="G105" s="144"/>
      <c r="H105" s="144"/>
      <c r="I105" s="144"/>
    </row>
    <row r="106" spans="1:9" s="10" customFormat="1" ht="23.25" customHeight="1">
      <c r="A106" s="19">
        <v>96</v>
      </c>
      <c r="B106" s="12" t="s">
        <v>16</v>
      </c>
      <c r="C106" s="43">
        <v>39609</v>
      </c>
      <c r="D106" s="43">
        <v>7046</v>
      </c>
      <c r="E106" s="43">
        <v>7583</v>
      </c>
      <c r="F106" s="43">
        <v>7718</v>
      </c>
      <c r="G106" s="43">
        <v>8324</v>
      </c>
      <c r="H106" s="43">
        <v>8938</v>
      </c>
      <c r="I106" s="20"/>
    </row>
    <row r="107" spans="1:9" s="10" customFormat="1" ht="15.75">
      <c r="A107" s="19">
        <v>97</v>
      </c>
      <c r="B107" s="12" t="s">
        <v>17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20"/>
    </row>
    <row r="108" spans="1:9" s="10" customFormat="1" ht="15.75">
      <c r="A108" s="19">
        <v>98</v>
      </c>
      <c r="B108" s="12" t="s">
        <v>10</v>
      </c>
      <c r="C108" s="43">
        <v>9307</v>
      </c>
      <c r="D108" s="43">
        <v>1689</v>
      </c>
      <c r="E108" s="43">
        <v>1780</v>
      </c>
      <c r="F108" s="43">
        <v>1860</v>
      </c>
      <c r="G108" s="43">
        <v>1945</v>
      </c>
      <c r="H108" s="43">
        <v>2033</v>
      </c>
      <c r="I108" s="20"/>
    </row>
    <row r="109" spans="1:9" s="10" customFormat="1" ht="15.75">
      <c r="A109" s="19">
        <v>99</v>
      </c>
      <c r="B109" s="12" t="s">
        <v>0</v>
      </c>
      <c r="C109" s="43">
        <v>9307</v>
      </c>
      <c r="D109" s="43">
        <v>1689</v>
      </c>
      <c r="E109" s="43">
        <v>1780</v>
      </c>
      <c r="F109" s="43">
        <v>1860</v>
      </c>
      <c r="G109" s="43">
        <v>1945</v>
      </c>
      <c r="H109" s="43">
        <v>2033</v>
      </c>
      <c r="I109" s="20"/>
    </row>
    <row r="110" spans="1:9" s="10" customFormat="1" ht="15.75">
      <c r="A110" s="19">
        <v>100</v>
      </c>
      <c r="B110" s="12" t="s">
        <v>11</v>
      </c>
      <c r="C110" s="43">
        <f t="shared" ref="C110:H110" si="6">SUM(C113+C118+C120+C122+C124+C126+C128)</f>
        <v>22013</v>
      </c>
      <c r="D110" s="43">
        <f t="shared" si="6"/>
        <v>3507</v>
      </c>
      <c r="E110" s="43">
        <f t="shared" si="6"/>
        <v>4294</v>
      </c>
      <c r="F110" s="43">
        <f t="shared" si="6"/>
        <v>4348</v>
      </c>
      <c r="G110" s="43">
        <f t="shared" si="6"/>
        <v>4719</v>
      </c>
      <c r="H110" s="43">
        <f t="shared" si="6"/>
        <v>5145</v>
      </c>
      <c r="I110" s="20"/>
    </row>
    <row r="111" spans="1:9" s="10" customFormat="1" ht="15.75">
      <c r="A111" s="19">
        <v>101</v>
      </c>
      <c r="B111" s="12" t="s">
        <v>14</v>
      </c>
      <c r="C111" s="43">
        <v>8289</v>
      </c>
      <c r="D111" s="43">
        <v>1850</v>
      </c>
      <c r="E111" s="43">
        <v>1509</v>
      </c>
      <c r="F111" s="43">
        <v>1510</v>
      </c>
      <c r="G111" s="43">
        <v>1660</v>
      </c>
      <c r="H111" s="43">
        <v>1760</v>
      </c>
      <c r="I111" s="20"/>
    </row>
    <row r="112" spans="1:9" s="10" customFormat="1" ht="54.75" customHeight="1">
      <c r="A112" s="19">
        <v>102</v>
      </c>
      <c r="B112" s="15" t="s">
        <v>122</v>
      </c>
      <c r="C112" s="18">
        <f t="shared" ref="C112:H112" si="7">SUM(C113:C114)</f>
        <v>20744</v>
      </c>
      <c r="D112" s="18">
        <f t="shared" si="7"/>
        <v>3911</v>
      </c>
      <c r="E112" s="18">
        <f t="shared" si="7"/>
        <v>3959</v>
      </c>
      <c r="F112" s="18">
        <f t="shared" si="7"/>
        <v>3910</v>
      </c>
      <c r="G112" s="18">
        <f t="shared" si="7"/>
        <v>4300</v>
      </c>
      <c r="H112" s="18">
        <f t="shared" si="7"/>
        <v>4664</v>
      </c>
      <c r="I112" s="17">
        <v>39</v>
      </c>
    </row>
    <row r="113" spans="1:9" s="10" customFormat="1" ht="15.75" customHeight="1">
      <c r="A113" s="19">
        <v>103</v>
      </c>
      <c r="B113" s="14" t="s">
        <v>11</v>
      </c>
      <c r="C113" s="18">
        <v>12455</v>
      </c>
      <c r="D113" s="18">
        <v>2061</v>
      </c>
      <c r="E113" s="18">
        <v>2450</v>
      </c>
      <c r="F113" s="18">
        <v>2400</v>
      </c>
      <c r="G113" s="18">
        <v>2640</v>
      </c>
      <c r="H113" s="18">
        <v>2904</v>
      </c>
      <c r="I113" s="20"/>
    </row>
    <row r="114" spans="1:9" s="10" customFormat="1" ht="15.75" customHeight="1">
      <c r="A114" s="19">
        <v>104</v>
      </c>
      <c r="B114" s="14" t="s">
        <v>14</v>
      </c>
      <c r="C114" s="18">
        <v>8289</v>
      </c>
      <c r="D114" s="18">
        <v>1850</v>
      </c>
      <c r="E114" s="18">
        <v>1509</v>
      </c>
      <c r="F114" s="18">
        <v>1510</v>
      </c>
      <c r="G114" s="18">
        <v>1660</v>
      </c>
      <c r="H114" s="18">
        <v>1760</v>
      </c>
      <c r="I114" s="20"/>
    </row>
    <row r="115" spans="1:9" s="10" customFormat="1" ht="53.25" customHeight="1">
      <c r="A115" s="19">
        <v>105</v>
      </c>
      <c r="B115" s="15" t="s">
        <v>123</v>
      </c>
      <c r="C115" s="18">
        <f t="shared" ref="C115:H115" si="8">SUM(C116:C118)</f>
        <v>14860</v>
      </c>
      <c r="D115" s="18">
        <f t="shared" si="8"/>
        <v>2689</v>
      </c>
      <c r="E115" s="18">
        <f t="shared" si="8"/>
        <v>2840</v>
      </c>
      <c r="F115" s="18">
        <f t="shared" si="8"/>
        <v>2970</v>
      </c>
      <c r="G115" s="18">
        <f t="shared" si="8"/>
        <v>3105</v>
      </c>
      <c r="H115" s="18">
        <f t="shared" si="8"/>
        <v>3256</v>
      </c>
      <c r="I115" s="17">
        <v>39</v>
      </c>
    </row>
    <row r="116" spans="1:9" s="10" customFormat="1" ht="16.5" customHeight="1">
      <c r="A116" s="19">
        <v>106</v>
      </c>
      <c r="B116" s="14" t="s">
        <v>10</v>
      </c>
      <c r="C116" s="18">
        <v>9307</v>
      </c>
      <c r="D116" s="18">
        <v>1689</v>
      </c>
      <c r="E116" s="18">
        <v>1780</v>
      </c>
      <c r="F116" s="18">
        <v>1860</v>
      </c>
      <c r="G116" s="18">
        <v>1945</v>
      </c>
      <c r="H116" s="18">
        <v>2033</v>
      </c>
      <c r="I116" s="20"/>
    </row>
    <row r="117" spans="1:9" s="10" customFormat="1" ht="16.5" customHeight="1">
      <c r="A117" s="19">
        <v>107</v>
      </c>
      <c r="B117" s="14" t="s">
        <v>0</v>
      </c>
      <c r="C117" s="18"/>
      <c r="D117" s="18"/>
      <c r="E117" s="18"/>
      <c r="F117" s="18"/>
      <c r="G117" s="18"/>
      <c r="H117" s="18"/>
      <c r="I117" s="20"/>
    </row>
    <row r="118" spans="1:9" s="10" customFormat="1" ht="16.5" customHeight="1">
      <c r="A118" s="19">
        <v>108</v>
      </c>
      <c r="B118" s="14" t="s">
        <v>11</v>
      </c>
      <c r="C118" s="18">
        <v>5553</v>
      </c>
      <c r="D118" s="18">
        <v>1000</v>
      </c>
      <c r="E118" s="18">
        <v>1060</v>
      </c>
      <c r="F118" s="18">
        <v>1110</v>
      </c>
      <c r="G118" s="18">
        <v>1160</v>
      </c>
      <c r="H118" s="18">
        <v>1223</v>
      </c>
      <c r="I118" s="20"/>
    </row>
    <row r="119" spans="1:9" s="10" customFormat="1" ht="33.75" customHeight="1">
      <c r="A119" s="19">
        <v>109</v>
      </c>
      <c r="B119" s="15" t="s">
        <v>124</v>
      </c>
      <c r="C119" s="18">
        <v>1045</v>
      </c>
      <c r="D119" s="18">
        <v>45</v>
      </c>
      <c r="E119" s="18">
        <v>250</v>
      </c>
      <c r="F119" s="18">
        <v>220</v>
      </c>
      <c r="G119" s="18">
        <v>230</v>
      </c>
      <c r="H119" s="18">
        <v>300</v>
      </c>
      <c r="I119" s="17">
        <v>35</v>
      </c>
    </row>
    <row r="120" spans="1:9" s="10" customFormat="1" ht="15.75" customHeight="1">
      <c r="A120" s="19">
        <v>110</v>
      </c>
      <c r="B120" s="14" t="s">
        <v>11</v>
      </c>
      <c r="C120" s="18">
        <v>1045</v>
      </c>
      <c r="D120" s="18">
        <v>45</v>
      </c>
      <c r="E120" s="18">
        <v>250</v>
      </c>
      <c r="F120" s="18">
        <v>220</v>
      </c>
      <c r="G120" s="18">
        <v>230</v>
      </c>
      <c r="H120" s="18">
        <v>300</v>
      </c>
      <c r="I120" s="17"/>
    </row>
    <row r="121" spans="1:9" s="10" customFormat="1" ht="34.5" customHeight="1">
      <c r="A121" s="19">
        <v>111</v>
      </c>
      <c r="B121" s="15" t="s">
        <v>125</v>
      </c>
      <c r="C121" s="18">
        <f>SUM(D121:H121)</f>
        <v>730</v>
      </c>
      <c r="D121" s="18">
        <v>50</v>
      </c>
      <c r="E121" s="18">
        <v>100</v>
      </c>
      <c r="F121" s="18">
        <v>160</v>
      </c>
      <c r="G121" s="18">
        <v>210</v>
      </c>
      <c r="H121" s="18">
        <v>210</v>
      </c>
      <c r="I121" s="17">
        <v>35</v>
      </c>
    </row>
    <row r="122" spans="1:9" s="10" customFormat="1" ht="15.75" customHeight="1">
      <c r="A122" s="19">
        <v>112</v>
      </c>
      <c r="B122" s="14" t="s">
        <v>11</v>
      </c>
      <c r="C122" s="18">
        <f>SUM(D122:H122)</f>
        <v>730</v>
      </c>
      <c r="D122" s="18">
        <v>50</v>
      </c>
      <c r="E122" s="18">
        <v>100</v>
      </c>
      <c r="F122" s="18">
        <v>160</v>
      </c>
      <c r="G122" s="18">
        <v>210</v>
      </c>
      <c r="H122" s="18">
        <v>210</v>
      </c>
      <c r="I122" s="17"/>
    </row>
    <row r="123" spans="1:9" s="10" customFormat="1" ht="66.75" customHeight="1">
      <c r="A123" s="19">
        <v>113</v>
      </c>
      <c r="B123" s="15" t="s">
        <v>126</v>
      </c>
      <c r="C123" s="18">
        <v>706</v>
      </c>
      <c r="D123" s="18">
        <v>124</v>
      </c>
      <c r="E123" s="18">
        <v>132</v>
      </c>
      <c r="F123" s="18">
        <v>140</v>
      </c>
      <c r="G123" s="18">
        <v>150</v>
      </c>
      <c r="H123" s="18">
        <v>160</v>
      </c>
      <c r="I123" s="17">
        <v>38</v>
      </c>
    </row>
    <row r="124" spans="1:9" s="10" customFormat="1" ht="15.75">
      <c r="A124" s="19">
        <v>114</v>
      </c>
      <c r="B124" s="14" t="s">
        <v>11</v>
      </c>
      <c r="C124" s="18">
        <v>706</v>
      </c>
      <c r="D124" s="18">
        <v>124</v>
      </c>
      <c r="E124" s="18">
        <v>132</v>
      </c>
      <c r="F124" s="18">
        <v>140</v>
      </c>
      <c r="G124" s="18">
        <v>150</v>
      </c>
      <c r="H124" s="18">
        <v>160</v>
      </c>
      <c r="I124" s="20"/>
    </row>
    <row r="125" spans="1:9" s="10" customFormat="1" ht="34.5" customHeight="1">
      <c r="A125" s="19">
        <v>115</v>
      </c>
      <c r="B125" s="15" t="s">
        <v>127</v>
      </c>
      <c r="C125" s="18">
        <v>1101</v>
      </c>
      <c r="D125" s="18">
        <v>194</v>
      </c>
      <c r="E125" s="18">
        <v>207</v>
      </c>
      <c r="F125" s="18">
        <v>221</v>
      </c>
      <c r="G125" s="18">
        <v>231</v>
      </c>
      <c r="H125" s="18">
        <v>248</v>
      </c>
      <c r="I125" s="78">
        <v>33</v>
      </c>
    </row>
    <row r="126" spans="1:9" s="10" customFormat="1" ht="15.75">
      <c r="A126" s="19">
        <v>116</v>
      </c>
      <c r="B126" s="14" t="s">
        <v>11</v>
      </c>
      <c r="C126" s="18">
        <v>1101</v>
      </c>
      <c r="D126" s="18">
        <v>194</v>
      </c>
      <c r="E126" s="18">
        <v>207</v>
      </c>
      <c r="F126" s="18">
        <v>221</v>
      </c>
      <c r="G126" s="18">
        <v>231</v>
      </c>
      <c r="H126" s="18">
        <v>248</v>
      </c>
      <c r="I126" s="20"/>
    </row>
    <row r="127" spans="1:9" s="10" customFormat="1" ht="50.25" customHeight="1">
      <c r="A127" s="19">
        <v>117</v>
      </c>
      <c r="B127" s="15" t="s">
        <v>128</v>
      </c>
      <c r="C127" s="18">
        <v>423</v>
      </c>
      <c r="D127" s="18">
        <v>33</v>
      </c>
      <c r="E127" s="18">
        <v>95</v>
      </c>
      <c r="F127" s="18">
        <v>97</v>
      </c>
      <c r="G127" s="18">
        <v>98</v>
      </c>
      <c r="H127" s="18">
        <v>100</v>
      </c>
      <c r="I127" s="17">
        <v>39</v>
      </c>
    </row>
    <row r="128" spans="1:9" s="10" customFormat="1" ht="15.75">
      <c r="A128" s="19">
        <v>118</v>
      </c>
      <c r="B128" s="14" t="s">
        <v>11</v>
      </c>
      <c r="C128" s="18">
        <v>423</v>
      </c>
      <c r="D128" s="18">
        <v>33</v>
      </c>
      <c r="E128" s="18">
        <v>95</v>
      </c>
      <c r="F128" s="18">
        <v>97</v>
      </c>
      <c r="G128" s="18">
        <v>98</v>
      </c>
      <c r="H128" s="18">
        <v>100</v>
      </c>
      <c r="I128" s="17"/>
    </row>
    <row r="129" spans="1:9" s="10" customFormat="1" ht="47.25">
      <c r="A129" s="35">
        <v>119</v>
      </c>
      <c r="B129" s="36" t="s">
        <v>129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79">
        <v>37</v>
      </c>
    </row>
    <row r="130" spans="1:9" s="10" customFormat="1" ht="21" customHeight="1">
      <c r="A130" s="145">
        <v>120</v>
      </c>
      <c r="B130" s="146" t="s">
        <v>39</v>
      </c>
      <c r="C130" s="147"/>
      <c r="D130" s="147"/>
      <c r="E130" s="147"/>
      <c r="F130" s="147"/>
      <c r="G130" s="147"/>
      <c r="H130" s="147"/>
      <c r="I130" s="148"/>
    </row>
    <row r="131" spans="1:9" s="10" customFormat="1" ht="16.5" customHeight="1">
      <c r="A131" s="19">
        <v>121</v>
      </c>
      <c r="B131" s="37" t="s">
        <v>37</v>
      </c>
      <c r="C131" s="54">
        <v>2419</v>
      </c>
      <c r="D131" s="54">
        <v>342</v>
      </c>
      <c r="E131" s="54">
        <v>444</v>
      </c>
      <c r="F131" s="54">
        <v>497</v>
      </c>
      <c r="G131" s="54">
        <v>524</v>
      </c>
      <c r="H131" s="54">
        <v>594</v>
      </c>
      <c r="I131" s="38"/>
    </row>
    <row r="132" spans="1:9" s="10" customFormat="1" ht="15.75">
      <c r="A132" s="19">
        <v>122</v>
      </c>
      <c r="B132" s="12" t="s">
        <v>17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38"/>
    </row>
    <row r="133" spans="1:9" s="10" customFormat="1" ht="15.75">
      <c r="A133" s="19">
        <v>123</v>
      </c>
      <c r="B133" s="12" t="s">
        <v>10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38"/>
    </row>
    <row r="134" spans="1:9" s="10" customFormat="1" ht="15.75">
      <c r="A134" s="19">
        <v>124</v>
      </c>
      <c r="B134" s="12" t="s">
        <v>0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38"/>
    </row>
    <row r="135" spans="1:9" s="10" customFormat="1" ht="15.75">
      <c r="A135" s="19">
        <v>125</v>
      </c>
      <c r="B135" s="12" t="s">
        <v>11</v>
      </c>
      <c r="C135" s="54">
        <f t="shared" ref="C135:H135" si="9">SUM(C138+C140)</f>
        <v>2419</v>
      </c>
      <c r="D135" s="54">
        <f t="shared" si="9"/>
        <v>342</v>
      </c>
      <c r="E135" s="54">
        <f t="shared" si="9"/>
        <v>444</v>
      </c>
      <c r="F135" s="54">
        <f t="shared" si="9"/>
        <v>497</v>
      </c>
      <c r="G135" s="54">
        <f t="shared" si="9"/>
        <v>542</v>
      </c>
      <c r="H135" s="54">
        <f t="shared" si="9"/>
        <v>594</v>
      </c>
      <c r="I135" s="38"/>
    </row>
    <row r="136" spans="1:9" s="10" customFormat="1" ht="15.75">
      <c r="A136" s="19">
        <v>126</v>
      </c>
      <c r="B136" s="12" t="s">
        <v>14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39"/>
    </row>
    <row r="137" spans="1:9" s="10" customFormat="1" ht="33.75" customHeight="1">
      <c r="A137" s="19">
        <v>127</v>
      </c>
      <c r="B137" s="39" t="s">
        <v>130</v>
      </c>
      <c r="C137" s="23">
        <f>SUM(D137:H137)</f>
        <v>311</v>
      </c>
      <c r="D137" s="23">
        <v>30</v>
      </c>
      <c r="E137" s="23">
        <v>50</v>
      </c>
      <c r="F137" s="23">
        <v>65</v>
      </c>
      <c r="G137" s="23">
        <v>75</v>
      </c>
      <c r="H137" s="23">
        <v>91</v>
      </c>
      <c r="I137" s="11">
        <v>42</v>
      </c>
    </row>
    <row r="138" spans="1:9" s="10" customFormat="1" ht="15.75">
      <c r="A138" s="19">
        <v>128</v>
      </c>
      <c r="B138" s="14" t="s">
        <v>11</v>
      </c>
      <c r="C138" s="23">
        <f>SUM(D138:H138)</f>
        <v>311</v>
      </c>
      <c r="D138" s="23">
        <v>30</v>
      </c>
      <c r="E138" s="23">
        <v>50</v>
      </c>
      <c r="F138" s="23">
        <v>65</v>
      </c>
      <c r="G138" s="23">
        <v>75</v>
      </c>
      <c r="H138" s="23">
        <v>91</v>
      </c>
      <c r="I138" s="38"/>
    </row>
    <row r="139" spans="1:9" s="10" customFormat="1" ht="63.75" customHeight="1">
      <c r="A139" s="19">
        <v>129</v>
      </c>
      <c r="B139" s="39" t="s">
        <v>131</v>
      </c>
      <c r="C139" s="23">
        <f>SUM(D139:H139)</f>
        <v>2108</v>
      </c>
      <c r="D139" s="23">
        <v>312</v>
      </c>
      <c r="E139" s="23">
        <v>394</v>
      </c>
      <c r="F139" s="23">
        <v>432</v>
      </c>
      <c r="G139" s="23">
        <v>467</v>
      </c>
      <c r="H139" s="23">
        <v>503</v>
      </c>
      <c r="I139" s="11">
        <v>42</v>
      </c>
    </row>
    <row r="140" spans="1:9" s="10" customFormat="1" ht="15.75" customHeight="1">
      <c r="A140" s="19">
        <v>130</v>
      </c>
      <c r="B140" s="14" t="s">
        <v>11</v>
      </c>
      <c r="C140" s="23">
        <f>SUM(D140:H140)</f>
        <v>2108</v>
      </c>
      <c r="D140" s="23">
        <v>312</v>
      </c>
      <c r="E140" s="23">
        <v>394</v>
      </c>
      <c r="F140" s="23">
        <v>432</v>
      </c>
      <c r="G140" s="23">
        <v>467</v>
      </c>
      <c r="H140" s="23">
        <v>503</v>
      </c>
      <c r="I140" s="38"/>
    </row>
    <row r="141" spans="1:9" s="10" customFormat="1" ht="33" customHeight="1">
      <c r="A141" s="19">
        <v>131</v>
      </c>
      <c r="B141" s="39" t="s">
        <v>132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11">
        <v>42</v>
      </c>
    </row>
    <row r="142" spans="1:9" s="10" customFormat="1" ht="21" customHeight="1">
      <c r="A142" s="143">
        <v>132</v>
      </c>
      <c r="B142" s="149" t="s">
        <v>40</v>
      </c>
      <c r="C142" s="150"/>
      <c r="D142" s="150"/>
      <c r="E142" s="150"/>
      <c r="F142" s="150"/>
      <c r="G142" s="150"/>
      <c r="H142" s="150"/>
      <c r="I142" s="151"/>
    </row>
    <row r="143" spans="1:9" s="10" customFormat="1" ht="48.75" customHeight="1">
      <c r="A143" s="19">
        <v>133</v>
      </c>
      <c r="B143" s="39" t="s">
        <v>133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11">
        <v>54</v>
      </c>
    </row>
    <row r="144" spans="1:9" s="10" customFormat="1" ht="66" customHeight="1">
      <c r="A144" s="19">
        <v>134</v>
      </c>
      <c r="B144" s="39" t="s">
        <v>134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11">
        <v>54</v>
      </c>
    </row>
    <row r="145" spans="1:9" s="10" customFormat="1" ht="48.75" customHeight="1">
      <c r="A145" s="19">
        <v>135</v>
      </c>
      <c r="B145" s="39" t="s">
        <v>135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11">
        <v>54</v>
      </c>
    </row>
    <row r="146" spans="1:9" s="10" customFormat="1" ht="21" customHeight="1">
      <c r="A146" s="143">
        <v>136</v>
      </c>
      <c r="B146" s="149" t="s">
        <v>41</v>
      </c>
      <c r="C146" s="150"/>
      <c r="D146" s="150"/>
      <c r="E146" s="150"/>
      <c r="F146" s="150"/>
      <c r="G146" s="150"/>
      <c r="H146" s="150"/>
      <c r="I146" s="151"/>
    </row>
    <row r="147" spans="1:9" s="10" customFormat="1" ht="36.75" customHeight="1">
      <c r="A147" s="19">
        <v>137</v>
      </c>
      <c r="B147" s="39" t="s">
        <v>136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11">
        <v>60</v>
      </c>
    </row>
    <row r="148" spans="1:9" s="10" customFormat="1" ht="50.25" customHeight="1">
      <c r="A148" s="19">
        <v>138</v>
      </c>
      <c r="B148" s="31" t="s">
        <v>137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11">
        <v>61</v>
      </c>
    </row>
    <row r="149" spans="1:9" ht="24" customHeight="1">
      <c r="A149" s="77">
        <v>139</v>
      </c>
      <c r="B149" s="133" t="s">
        <v>19</v>
      </c>
      <c r="C149" s="133"/>
      <c r="D149" s="133"/>
      <c r="E149" s="133"/>
      <c r="F149" s="133"/>
      <c r="G149" s="133"/>
      <c r="H149" s="133"/>
      <c r="I149" s="133"/>
    </row>
    <row r="150" spans="1:9" ht="33" customHeight="1">
      <c r="A150" s="143">
        <v>140</v>
      </c>
      <c r="B150" s="142" t="s">
        <v>42</v>
      </c>
      <c r="C150" s="144"/>
      <c r="D150" s="144"/>
      <c r="E150" s="144"/>
      <c r="F150" s="144"/>
      <c r="G150" s="144"/>
      <c r="H150" s="144"/>
      <c r="I150" s="144"/>
    </row>
    <row r="151" spans="1:9" s="10" customFormat="1" ht="33.75" customHeight="1">
      <c r="A151" s="19">
        <v>141</v>
      </c>
      <c r="B151" s="12" t="s">
        <v>3</v>
      </c>
      <c r="C151" s="43">
        <f t="shared" ref="C151:H151" si="10">SUM(C153+C155)</f>
        <v>116576</v>
      </c>
      <c r="D151" s="43">
        <f t="shared" si="10"/>
        <v>19095</v>
      </c>
      <c r="E151" s="43">
        <f t="shared" si="10"/>
        <v>21004</v>
      </c>
      <c r="F151" s="43">
        <f t="shared" si="10"/>
        <v>23105</v>
      </c>
      <c r="G151" s="43">
        <f t="shared" si="10"/>
        <v>25415</v>
      </c>
      <c r="H151" s="43">
        <f t="shared" si="10"/>
        <v>27957</v>
      </c>
      <c r="I151" s="20"/>
    </row>
    <row r="152" spans="1:9" s="10" customFormat="1" ht="15.75">
      <c r="A152" s="19">
        <v>142</v>
      </c>
      <c r="B152" s="12" t="s">
        <v>17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20"/>
    </row>
    <row r="153" spans="1:9" s="10" customFormat="1" ht="15.75">
      <c r="A153" s="19">
        <v>143</v>
      </c>
      <c r="B153" s="12" t="s">
        <v>10</v>
      </c>
      <c r="C153" s="13">
        <f>SUM(D153:H153)</f>
        <v>51973</v>
      </c>
      <c r="D153" s="13">
        <v>8513</v>
      </c>
      <c r="E153" s="13">
        <v>9364</v>
      </c>
      <c r="F153" s="13">
        <v>10301</v>
      </c>
      <c r="G153" s="13">
        <v>11331</v>
      </c>
      <c r="H153" s="13">
        <v>12464</v>
      </c>
      <c r="I153" s="20"/>
    </row>
    <row r="154" spans="1:9" s="10" customFormat="1" ht="15.75">
      <c r="A154" s="19">
        <v>144</v>
      </c>
      <c r="B154" s="12" t="s">
        <v>0</v>
      </c>
      <c r="C154" s="13">
        <f>SUM(D154:H154)</f>
        <v>51973</v>
      </c>
      <c r="D154" s="13">
        <v>8513</v>
      </c>
      <c r="E154" s="13">
        <v>9364</v>
      </c>
      <c r="F154" s="13">
        <v>10301</v>
      </c>
      <c r="G154" s="13">
        <v>11331</v>
      </c>
      <c r="H154" s="13">
        <v>12464</v>
      </c>
      <c r="I154" s="20"/>
    </row>
    <row r="155" spans="1:9" s="10" customFormat="1" ht="15.75">
      <c r="A155" s="19">
        <v>145</v>
      </c>
      <c r="B155" s="12" t="s">
        <v>11</v>
      </c>
      <c r="C155" s="13">
        <f>SUM(D155:H155)</f>
        <v>64603</v>
      </c>
      <c r="D155" s="13">
        <v>10582</v>
      </c>
      <c r="E155" s="13">
        <v>11640</v>
      </c>
      <c r="F155" s="13">
        <v>12804</v>
      </c>
      <c r="G155" s="13">
        <v>14084</v>
      </c>
      <c r="H155" s="13">
        <v>15493</v>
      </c>
      <c r="I155" s="20"/>
    </row>
    <row r="156" spans="1:9" s="10" customFormat="1" ht="15.75">
      <c r="A156" s="19">
        <v>146</v>
      </c>
      <c r="B156" s="12" t="s">
        <v>14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20"/>
    </row>
    <row r="157" spans="1:9" customFormat="1" ht="66" customHeight="1">
      <c r="A157" s="19">
        <v>147</v>
      </c>
      <c r="B157" s="15" t="s">
        <v>138</v>
      </c>
      <c r="C157" s="16">
        <f>SUM(D157:H157)</f>
        <v>116576</v>
      </c>
      <c r="D157" s="16">
        <f>D158+D161</f>
        <v>19095</v>
      </c>
      <c r="E157" s="16">
        <f>E158+E161</f>
        <v>21004</v>
      </c>
      <c r="F157" s="16">
        <f>F158+F161</f>
        <v>23105</v>
      </c>
      <c r="G157" s="16">
        <f>G158+G161</f>
        <v>25415</v>
      </c>
      <c r="H157" s="16">
        <f>H158+H161</f>
        <v>27957</v>
      </c>
      <c r="I157" s="17" t="s">
        <v>245</v>
      </c>
    </row>
    <row r="158" spans="1:9" customFormat="1" ht="15.75">
      <c r="A158" s="19">
        <v>148</v>
      </c>
      <c r="B158" s="14" t="s">
        <v>10</v>
      </c>
      <c r="C158" s="16">
        <f>SUM(D158:H158)</f>
        <v>51973</v>
      </c>
      <c r="D158" s="16">
        <v>8513</v>
      </c>
      <c r="E158" s="16">
        <v>9364</v>
      </c>
      <c r="F158" s="16">
        <v>10301</v>
      </c>
      <c r="G158" s="16">
        <v>11331</v>
      </c>
      <c r="H158" s="16">
        <v>12464</v>
      </c>
      <c r="I158" s="56"/>
    </row>
    <row r="159" spans="1:9" customFormat="1" ht="15.75">
      <c r="A159" s="19">
        <v>149</v>
      </c>
      <c r="B159" s="14" t="s">
        <v>0</v>
      </c>
      <c r="C159" s="16">
        <f>SUM(D159:H159)</f>
        <v>51973</v>
      </c>
      <c r="D159" s="16">
        <v>8513</v>
      </c>
      <c r="E159" s="16">
        <v>9364</v>
      </c>
      <c r="F159" s="16">
        <v>10301</v>
      </c>
      <c r="G159" s="16">
        <v>11331</v>
      </c>
      <c r="H159" s="16">
        <v>12464</v>
      </c>
      <c r="I159" s="56"/>
    </row>
    <row r="160" spans="1:9" customFormat="1" ht="81.75" customHeight="1">
      <c r="A160" s="19">
        <v>150</v>
      </c>
      <c r="B160" s="15" t="s">
        <v>139</v>
      </c>
      <c r="C160" s="16">
        <f>SUM(D160:H160)</f>
        <v>64603</v>
      </c>
      <c r="D160" s="16">
        <v>10582</v>
      </c>
      <c r="E160" s="16">
        <v>11640</v>
      </c>
      <c r="F160" s="16">
        <v>12804</v>
      </c>
      <c r="G160" s="16">
        <v>14084</v>
      </c>
      <c r="H160" s="16">
        <v>15493</v>
      </c>
      <c r="I160" s="30">
        <v>66</v>
      </c>
    </row>
    <row r="161" spans="1:9" customFormat="1" ht="15.75">
      <c r="A161" s="19">
        <v>151</v>
      </c>
      <c r="B161" s="14" t="s">
        <v>11</v>
      </c>
      <c r="C161" s="16">
        <f>SUM(D161:H161)</f>
        <v>64603</v>
      </c>
      <c r="D161" s="16">
        <v>10582</v>
      </c>
      <c r="E161" s="16">
        <v>11640</v>
      </c>
      <c r="F161" s="16">
        <v>12804</v>
      </c>
      <c r="G161" s="16">
        <v>14084</v>
      </c>
      <c r="H161" s="16">
        <v>15493</v>
      </c>
      <c r="I161" s="56"/>
    </row>
    <row r="162" spans="1:9" ht="33" customHeight="1">
      <c r="A162" s="143">
        <v>152</v>
      </c>
      <c r="B162" s="142" t="s">
        <v>43</v>
      </c>
      <c r="C162" s="144"/>
      <c r="D162" s="144"/>
      <c r="E162" s="144"/>
      <c r="F162" s="144"/>
      <c r="G162" s="144"/>
      <c r="H162" s="144"/>
      <c r="I162" s="144"/>
    </row>
    <row r="163" spans="1:9" s="10" customFormat="1" ht="18" customHeight="1">
      <c r="A163" s="19">
        <v>153</v>
      </c>
      <c r="B163" s="12" t="s">
        <v>3</v>
      </c>
      <c r="C163" s="13">
        <f t="shared" ref="C163:H163" si="11">SUM(C165+C167)</f>
        <v>123527</v>
      </c>
      <c r="D163" s="13">
        <f t="shared" si="11"/>
        <v>19627</v>
      </c>
      <c r="E163" s="13">
        <f t="shared" si="11"/>
        <v>22533</v>
      </c>
      <c r="F163" s="13">
        <f t="shared" si="11"/>
        <v>24558</v>
      </c>
      <c r="G163" s="13">
        <f t="shared" si="11"/>
        <v>27087</v>
      </c>
      <c r="H163" s="13">
        <f t="shared" si="11"/>
        <v>29722</v>
      </c>
      <c r="I163" s="20"/>
    </row>
    <row r="164" spans="1:9" s="10" customFormat="1" ht="15.75">
      <c r="A164" s="19">
        <v>154</v>
      </c>
      <c r="B164" s="12" t="s">
        <v>17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20"/>
    </row>
    <row r="165" spans="1:9" s="10" customFormat="1" ht="15.75">
      <c r="A165" s="19">
        <v>155</v>
      </c>
      <c r="B165" s="12" t="s">
        <v>10</v>
      </c>
      <c r="C165" s="13">
        <f>SUM(D165:H165)</f>
        <v>122616</v>
      </c>
      <c r="D165" s="13">
        <v>19471</v>
      </c>
      <c r="E165" s="13">
        <v>22332</v>
      </c>
      <c r="F165" s="13">
        <v>24388</v>
      </c>
      <c r="G165" s="13">
        <v>26903</v>
      </c>
      <c r="H165" s="13">
        <v>29522</v>
      </c>
      <c r="I165" s="20"/>
    </row>
    <row r="166" spans="1:9" s="10" customFormat="1" ht="15.75">
      <c r="A166" s="19">
        <v>156</v>
      </c>
      <c r="B166" s="12" t="s">
        <v>0</v>
      </c>
      <c r="C166" s="13">
        <f>SUM(D166:H166)</f>
        <v>122616</v>
      </c>
      <c r="D166" s="13">
        <v>19471</v>
      </c>
      <c r="E166" s="13">
        <v>22332</v>
      </c>
      <c r="F166" s="13">
        <v>24388</v>
      </c>
      <c r="G166" s="13">
        <v>26903</v>
      </c>
      <c r="H166" s="13">
        <v>29522</v>
      </c>
      <c r="I166" s="20"/>
    </row>
    <row r="167" spans="1:9" s="10" customFormat="1" ht="15.75">
      <c r="A167" s="19">
        <v>157</v>
      </c>
      <c r="B167" s="12" t="s">
        <v>11</v>
      </c>
      <c r="C167" s="13">
        <f t="shared" ref="C167:H167" si="12">SUM(C172+C174)</f>
        <v>911</v>
      </c>
      <c r="D167" s="13">
        <f t="shared" si="12"/>
        <v>156</v>
      </c>
      <c r="E167" s="13">
        <f t="shared" si="12"/>
        <v>201</v>
      </c>
      <c r="F167" s="13">
        <f t="shared" si="12"/>
        <v>170</v>
      </c>
      <c r="G167" s="13">
        <f t="shared" si="12"/>
        <v>184</v>
      </c>
      <c r="H167" s="13">
        <f t="shared" si="12"/>
        <v>200</v>
      </c>
      <c r="I167" s="20"/>
    </row>
    <row r="168" spans="1:9" s="10" customFormat="1" ht="15.75">
      <c r="A168" s="19">
        <v>158</v>
      </c>
      <c r="B168" s="12" t="s">
        <v>14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20"/>
    </row>
    <row r="169" spans="1:9" s="10" customFormat="1" ht="53.25" customHeight="1">
      <c r="A169" s="19">
        <v>159</v>
      </c>
      <c r="B169" s="15" t="s">
        <v>140</v>
      </c>
      <c r="C169" s="16">
        <f t="shared" ref="C169:C174" si="13">SUM(D169:H169)</f>
        <v>122616</v>
      </c>
      <c r="D169" s="16">
        <v>19471</v>
      </c>
      <c r="E169" s="16">
        <v>22332</v>
      </c>
      <c r="F169" s="16">
        <v>24388</v>
      </c>
      <c r="G169" s="16">
        <v>26903</v>
      </c>
      <c r="H169" s="16">
        <v>29522</v>
      </c>
      <c r="I169" s="17" t="s">
        <v>244</v>
      </c>
    </row>
    <row r="170" spans="1:9" s="10" customFormat="1" ht="15.75" customHeight="1">
      <c r="A170" s="19">
        <v>160</v>
      </c>
      <c r="B170" s="14" t="s">
        <v>10</v>
      </c>
      <c r="C170" s="16">
        <f t="shared" si="13"/>
        <v>122616</v>
      </c>
      <c r="D170" s="16">
        <v>19471</v>
      </c>
      <c r="E170" s="16">
        <v>22332</v>
      </c>
      <c r="F170" s="16">
        <v>24388</v>
      </c>
      <c r="G170" s="16">
        <v>26903</v>
      </c>
      <c r="H170" s="16">
        <v>29522</v>
      </c>
      <c r="I170" s="21"/>
    </row>
    <row r="171" spans="1:9" s="10" customFormat="1" ht="85.5" customHeight="1">
      <c r="A171" s="19">
        <v>161</v>
      </c>
      <c r="B171" s="15" t="s">
        <v>141</v>
      </c>
      <c r="C171" s="16">
        <f t="shared" si="13"/>
        <v>195</v>
      </c>
      <c r="D171" s="16">
        <v>30</v>
      </c>
      <c r="E171" s="16">
        <v>75</v>
      </c>
      <c r="F171" s="16">
        <v>30</v>
      </c>
      <c r="G171" s="16">
        <v>30</v>
      </c>
      <c r="H171" s="16">
        <v>30</v>
      </c>
      <c r="I171" s="17">
        <v>68</v>
      </c>
    </row>
    <row r="172" spans="1:9" s="10" customFormat="1" ht="15.75">
      <c r="A172" s="19">
        <v>162</v>
      </c>
      <c r="B172" s="14" t="s">
        <v>11</v>
      </c>
      <c r="C172" s="16">
        <f t="shared" si="13"/>
        <v>195</v>
      </c>
      <c r="D172" s="16">
        <v>30</v>
      </c>
      <c r="E172" s="16">
        <v>75</v>
      </c>
      <c r="F172" s="16">
        <v>30</v>
      </c>
      <c r="G172" s="16">
        <v>30</v>
      </c>
      <c r="H172" s="16">
        <v>30</v>
      </c>
      <c r="I172" s="21"/>
    </row>
    <row r="173" spans="1:9" s="10" customFormat="1" ht="63">
      <c r="A173" s="19">
        <v>163</v>
      </c>
      <c r="B173" s="15" t="s">
        <v>142</v>
      </c>
      <c r="C173" s="16">
        <f t="shared" si="13"/>
        <v>716</v>
      </c>
      <c r="D173" s="16">
        <v>126</v>
      </c>
      <c r="E173" s="16">
        <v>126</v>
      </c>
      <c r="F173" s="16">
        <v>140</v>
      </c>
      <c r="G173" s="16">
        <v>154</v>
      </c>
      <c r="H173" s="16">
        <v>170</v>
      </c>
      <c r="I173" s="19">
        <v>69</v>
      </c>
    </row>
    <row r="174" spans="1:9" s="10" customFormat="1" ht="15.75" customHeight="1">
      <c r="A174" s="19">
        <v>164</v>
      </c>
      <c r="B174" s="14" t="s">
        <v>11</v>
      </c>
      <c r="C174" s="16">
        <f t="shared" si="13"/>
        <v>716</v>
      </c>
      <c r="D174" s="16">
        <v>126</v>
      </c>
      <c r="E174" s="16">
        <v>126</v>
      </c>
      <c r="F174" s="16">
        <v>140</v>
      </c>
      <c r="G174" s="16">
        <v>154</v>
      </c>
      <c r="H174" s="16">
        <v>170</v>
      </c>
      <c r="I174" s="17"/>
    </row>
    <row r="175" spans="1:9" ht="21" customHeight="1">
      <c r="A175" s="143">
        <v>165</v>
      </c>
      <c r="B175" s="142" t="s">
        <v>81</v>
      </c>
      <c r="C175" s="144"/>
      <c r="D175" s="144"/>
      <c r="E175" s="144"/>
      <c r="F175" s="144"/>
      <c r="G175" s="144"/>
      <c r="H175" s="144"/>
      <c r="I175" s="144"/>
    </row>
    <row r="176" spans="1:9" s="10" customFormat="1" ht="23.25" customHeight="1">
      <c r="A176" s="19">
        <v>166</v>
      </c>
      <c r="B176" s="12" t="s">
        <v>16</v>
      </c>
      <c r="C176" s="13">
        <f>SUM(D176:H176)</f>
        <v>748</v>
      </c>
      <c r="D176" s="13">
        <v>127</v>
      </c>
      <c r="E176" s="13">
        <v>146</v>
      </c>
      <c r="F176" s="13">
        <v>150</v>
      </c>
      <c r="G176" s="13">
        <v>160</v>
      </c>
      <c r="H176" s="13">
        <v>165</v>
      </c>
      <c r="I176" s="20"/>
    </row>
    <row r="177" spans="1:9" s="10" customFormat="1" ht="15.75">
      <c r="A177" s="19">
        <v>167</v>
      </c>
      <c r="B177" s="12" t="s">
        <v>17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20"/>
    </row>
    <row r="178" spans="1:9" s="10" customFormat="1" ht="15.75">
      <c r="A178" s="19">
        <v>168</v>
      </c>
      <c r="B178" s="12" t="s">
        <v>10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20"/>
    </row>
    <row r="179" spans="1:9" s="10" customFormat="1" ht="15.75">
      <c r="A179" s="19">
        <v>169</v>
      </c>
      <c r="B179" s="12" t="s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20"/>
    </row>
    <row r="180" spans="1:9" s="10" customFormat="1" ht="15.75">
      <c r="A180" s="19">
        <v>170</v>
      </c>
      <c r="B180" s="12" t="s">
        <v>11</v>
      </c>
      <c r="C180" s="13">
        <f t="shared" ref="C180:H180" si="14">SUM(C183+C185+C187+C189)</f>
        <v>748</v>
      </c>
      <c r="D180" s="13">
        <f t="shared" si="14"/>
        <v>127</v>
      </c>
      <c r="E180" s="13">
        <f t="shared" si="14"/>
        <v>146</v>
      </c>
      <c r="F180" s="13">
        <f t="shared" si="14"/>
        <v>150</v>
      </c>
      <c r="G180" s="13">
        <f t="shared" si="14"/>
        <v>160</v>
      </c>
      <c r="H180" s="13">
        <f t="shared" si="14"/>
        <v>165</v>
      </c>
      <c r="I180" s="20"/>
    </row>
    <row r="181" spans="1:9" s="10" customFormat="1" ht="15.75">
      <c r="A181" s="19">
        <v>171</v>
      </c>
      <c r="B181" s="12" t="s">
        <v>14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20"/>
    </row>
    <row r="182" spans="1:9" s="10" customFormat="1" ht="33" customHeight="1">
      <c r="A182" s="19">
        <v>172</v>
      </c>
      <c r="B182" s="15" t="s">
        <v>143</v>
      </c>
      <c r="C182" s="16">
        <f t="shared" ref="C182:C187" si="15">SUM(D182:H182)</f>
        <v>213</v>
      </c>
      <c r="D182" s="16">
        <v>40</v>
      </c>
      <c r="E182" s="16">
        <v>40</v>
      </c>
      <c r="F182" s="16">
        <v>43</v>
      </c>
      <c r="G182" s="16">
        <v>45</v>
      </c>
      <c r="H182" s="16">
        <v>45</v>
      </c>
      <c r="I182" s="17" t="s">
        <v>243</v>
      </c>
    </row>
    <row r="183" spans="1:9" s="10" customFormat="1" ht="18.75" customHeight="1">
      <c r="A183" s="19">
        <v>173</v>
      </c>
      <c r="B183" s="14" t="s">
        <v>11</v>
      </c>
      <c r="C183" s="16">
        <f t="shared" si="15"/>
        <v>213</v>
      </c>
      <c r="D183" s="16">
        <v>40</v>
      </c>
      <c r="E183" s="16">
        <v>40</v>
      </c>
      <c r="F183" s="16">
        <v>43</v>
      </c>
      <c r="G183" s="16">
        <v>45</v>
      </c>
      <c r="H183" s="16">
        <v>45</v>
      </c>
      <c r="I183" s="23"/>
    </row>
    <row r="184" spans="1:9" s="10" customFormat="1" ht="34.5" customHeight="1">
      <c r="A184" s="19">
        <v>174</v>
      </c>
      <c r="B184" s="15" t="s">
        <v>144</v>
      </c>
      <c r="C184" s="16">
        <f t="shared" si="15"/>
        <v>50</v>
      </c>
      <c r="D184" s="16">
        <v>0</v>
      </c>
      <c r="E184" s="23">
        <v>10</v>
      </c>
      <c r="F184" s="23">
        <v>10</v>
      </c>
      <c r="G184" s="23">
        <v>15</v>
      </c>
      <c r="H184" s="23">
        <v>15</v>
      </c>
      <c r="I184" s="23" t="s">
        <v>243</v>
      </c>
    </row>
    <row r="185" spans="1:9" s="10" customFormat="1" ht="19.5" customHeight="1">
      <c r="A185" s="19">
        <v>175</v>
      </c>
      <c r="B185" s="14" t="s">
        <v>11</v>
      </c>
      <c r="C185" s="16">
        <f t="shared" si="15"/>
        <v>50</v>
      </c>
      <c r="D185" s="16">
        <v>0</v>
      </c>
      <c r="E185" s="23">
        <v>10</v>
      </c>
      <c r="F185" s="23">
        <v>10</v>
      </c>
      <c r="G185" s="23">
        <v>15</v>
      </c>
      <c r="H185" s="23">
        <v>15</v>
      </c>
      <c r="I185" s="23"/>
    </row>
    <row r="186" spans="1:9" s="10" customFormat="1" ht="50.25" customHeight="1">
      <c r="A186" s="19">
        <v>176</v>
      </c>
      <c r="B186" s="15" t="s">
        <v>145</v>
      </c>
      <c r="C186" s="16">
        <f t="shared" si="15"/>
        <v>445</v>
      </c>
      <c r="D186" s="16">
        <v>87</v>
      </c>
      <c r="E186" s="23">
        <v>86</v>
      </c>
      <c r="F186" s="23">
        <v>87</v>
      </c>
      <c r="G186" s="23">
        <v>90</v>
      </c>
      <c r="H186" s="23">
        <v>95</v>
      </c>
      <c r="I186" s="30" t="s">
        <v>243</v>
      </c>
    </row>
    <row r="187" spans="1:9" s="10" customFormat="1" ht="15.75" customHeight="1">
      <c r="A187" s="19">
        <v>177</v>
      </c>
      <c r="B187" s="14" t="s">
        <v>11</v>
      </c>
      <c r="C187" s="16">
        <f t="shared" si="15"/>
        <v>445</v>
      </c>
      <c r="D187" s="16">
        <v>87</v>
      </c>
      <c r="E187" s="23">
        <v>86</v>
      </c>
      <c r="F187" s="23">
        <v>87</v>
      </c>
      <c r="G187" s="23">
        <v>90</v>
      </c>
      <c r="H187" s="23">
        <v>95</v>
      </c>
      <c r="I187" s="23"/>
    </row>
    <row r="188" spans="1:9" s="10" customFormat="1" ht="51" customHeight="1">
      <c r="A188" s="19">
        <v>178</v>
      </c>
      <c r="B188" s="15" t="s">
        <v>146</v>
      </c>
      <c r="C188" s="16">
        <f>D188+E188+F188+G188+H188</f>
        <v>40</v>
      </c>
      <c r="D188" s="23">
        <v>0</v>
      </c>
      <c r="E188" s="23">
        <v>10</v>
      </c>
      <c r="F188" s="23">
        <v>10</v>
      </c>
      <c r="G188" s="57">
        <v>10</v>
      </c>
      <c r="H188" s="64">
        <v>10</v>
      </c>
      <c r="I188" s="17">
        <v>71.72</v>
      </c>
    </row>
    <row r="189" spans="1:9" s="10" customFormat="1" ht="18.75" customHeight="1">
      <c r="A189" s="19">
        <v>179</v>
      </c>
      <c r="B189" s="14" t="s">
        <v>11</v>
      </c>
      <c r="C189" s="16">
        <f>D189+E189+F189+G189+H189</f>
        <v>40</v>
      </c>
      <c r="D189" s="23">
        <v>0</v>
      </c>
      <c r="E189" s="23">
        <v>10</v>
      </c>
      <c r="F189" s="23">
        <v>10</v>
      </c>
      <c r="G189" s="57">
        <v>10</v>
      </c>
      <c r="H189" s="64">
        <v>10</v>
      </c>
      <c r="I189" s="17"/>
    </row>
    <row r="190" spans="1:9" s="10" customFormat="1" ht="18.75" customHeight="1">
      <c r="A190" s="141">
        <v>180</v>
      </c>
      <c r="B190" s="107" t="s">
        <v>203</v>
      </c>
      <c r="C190" s="108"/>
      <c r="D190" s="108"/>
      <c r="E190" s="108"/>
      <c r="F190" s="108"/>
      <c r="G190" s="108"/>
      <c r="H190" s="108"/>
      <c r="I190" s="109"/>
    </row>
    <row r="191" spans="1:9" s="10" customFormat="1" ht="18.75" customHeight="1">
      <c r="A191" s="143">
        <v>181</v>
      </c>
      <c r="B191" s="152" t="s">
        <v>205</v>
      </c>
      <c r="C191" s="153"/>
      <c r="D191" s="153"/>
      <c r="E191" s="153"/>
      <c r="F191" s="153"/>
      <c r="G191" s="153"/>
      <c r="H191" s="153"/>
      <c r="I191" s="154"/>
    </row>
    <row r="192" spans="1:9" s="10" customFormat="1" ht="18.75" customHeight="1">
      <c r="A192" s="19">
        <v>182</v>
      </c>
      <c r="B192" s="12" t="s">
        <v>16</v>
      </c>
      <c r="C192" s="43">
        <v>695</v>
      </c>
      <c r="D192" s="43">
        <v>135</v>
      </c>
      <c r="E192" s="43">
        <v>135</v>
      </c>
      <c r="F192" s="43">
        <v>135</v>
      </c>
      <c r="G192" s="43">
        <v>135</v>
      </c>
      <c r="H192" s="43">
        <v>155</v>
      </c>
      <c r="I192" s="19"/>
    </row>
    <row r="193" spans="1:12" s="10" customFormat="1" ht="18.75" customHeight="1">
      <c r="A193" s="19">
        <v>183</v>
      </c>
      <c r="B193" s="12" t="s">
        <v>17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19"/>
    </row>
    <row r="194" spans="1:12" s="10" customFormat="1" ht="18.75" customHeight="1">
      <c r="A194" s="19">
        <v>184</v>
      </c>
      <c r="B194" s="12" t="s">
        <v>10</v>
      </c>
      <c r="C194" s="43">
        <v>0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19"/>
    </row>
    <row r="195" spans="1:12" s="10" customFormat="1" ht="18.75" customHeight="1">
      <c r="A195" s="19">
        <v>185</v>
      </c>
      <c r="B195" s="12" t="s">
        <v>0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19"/>
    </row>
    <row r="196" spans="1:12" s="10" customFormat="1" ht="18.75" customHeight="1">
      <c r="A196" s="19">
        <v>186</v>
      </c>
      <c r="B196" s="12" t="s">
        <v>11</v>
      </c>
      <c r="C196" s="43">
        <f t="shared" ref="C196:H196" si="16">SUM(C199+C201+C203+C205+C207+C209+C211+C213)</f>
        <v>695</v>
      </c>
      <c r="D196" s="43">
        <f t="shared" si="16"/>
        <v>135</v>
      </c>
      <c r="E196" s="43">
        <f t="shared" si="16"/>
        <v>135</v>
      </c>
      <c r="F196" s="43">
        <f t="shared" si="16"/>
        <v>135</v>
      </c>
      <c r="G196" s="43">
        <f t="shared" si="16"/>
        <v>135</v>
      </c>
      <c r="H196" s="43">
        <f t="shared" si="16"/>
        <v>155</v>
      </c>
      <c r="I196" s="19"/>
      <c r="L196" s="91"/>
    </row>
    <row r="197" spans="1:12" s="10" customFormat="1" ht="18.75" customHeight="1">
      <c r="A197" s="19">
        <v>187</v>
      </c>
      <c r="B197" s="12" t="s">
        <v>14</v>
      </c>
      <c r="C197" s="43"/>
      <c r="D197" s="43"/>
      <c r="E197" s="43"/>
      <c r="F197" s="43"/>
      <c r="G197" s="43"/>
      <c r="H197" s="43"/>
      <c r="I197" s="19"/>
    </row>
    <row r="198" spans="1:12" s="10" customFormat="1" ht="34.5" customHeight="1">
      <c r="A198" s="19">
        <v>188</v>
      </c>
      <c r="B198" s="88" t="s">
        <v>211</v>
      </c>
      <c r="C198" s="64">
        <v>75</v>
      </c>
      <c r="D198" s="85">
        <v>15</v>
      </c>
      <c r="E198" s="85">
        <v>15</v>
      </c>
      <c r="F198" s="85">
        <v>15</v>
      </c>
      <c r="G198" s="85">
        <v>15</v>
      </c>
      <c r="H198" s="85">
        <v>15</v>
      </c>
      <c r="I198" s="71" t="s">
        <v>247</v>
      </c>
    </row>
    <row r="199" spans="1:12" s="10" customFormat="1" ht="18.75" customHeight="1">
      <c r="A199" s="19">
        <v>189</v>
      </c>
      <c r="B199" s="89" t="s">
        <v>11</v>
      </c>
      <c r="C199" s="64">
        <f>SUM(D199:H199)</f>
        <v>75</v>
      </c>
      <c r="D199" s="85">
        <v>15</v>
      </c>
      <c r="E199" s="85">
        <v>15</v>
      </c>
      <c r="F199" s="85">
        <v>15</v>
      </c>
      <c r="G199" s="85">
        <v>15</v>
      </c>
      <c r="H199" s="85">
        <v>15</v>
      </c>
      <c r="I199" s="71"/>
    </row>
    <row r="200" spans="1:12" s="10" customFormat="1" ht="34.5" customHeight="1">
      <c r="A200" s="19">
        <v>190</v>
      </c>
      <c r="B200" s="88" t="s">
        <v>212</v>
      </c>
      <c r="C200" s="64">
        <v>100</v>
      </c>
      <c r="D200" s="85">
        <v>20</v>
      </c>
      <c r="E200" s="85">
        <v>20</v>
      </c>
      <c r="F200" s="85">
        <v>20</v>
      </c>
      <c r="G200" s="85">
        <v>20</v>
      </c>
      <c r="H200" s="85">
        <v>20</v>
      </c>
      <c r="I200" s="71" t="s">
        <v>247</v>
      </c>
    </row>
    <row r="201" spans="1:12" s="10" customFormat="1" ht="18.75" customHeight="1">
      <c r="A201" s="19">
        <v>191</v>
      </c>
      <c r="B201" s="89" t="s">
        <v>11</v>
      </c>
      <c r="C201" s="64">
        <f>SUM(D201:H201)</f>
        <v>100</v>
      </c>
      <c r="D201" s="85">
        <v>20</v>
      </c>
      <c r="E201" s="85">
        <v>20</v>
      </c>
      <c r="F201" s="85">
        <v>20</v>
      </c>
      <c r="G201" s="85">
        <v>20</v>
      </c>
      <c r="H201" s="85">
        <v>20</v>
      </c>
      <c r="I201" s="71"/>
    </row>
    <row r="202" spans="1:12" s="10" customFormat="1" ht="68.25" customHeight="1">
      <c r="A202" s="19">
        <v>192</v>
      </c>
      <c r="B202" s="88" t="s">
        <v>213</v>
      </c>
      <c r="C202" s="64">
        <v>86</v>
      </c>
      <c r="D202" s="85">
        <v>18</v>
      </c>
      <c r="E202" s="85">
        <v>18</v>
      </c>
      <c r="F202" s="85">
        <v>17</v>
      </c>
      <c r="G202" s="85">
        <v>17</v>
      </c>
      <c r="H202" s="85">
        <v>16</v>
      </c>
      <c r="I202" s="71" t="s">
        <v>247</v>
      </c>
    </row>
    <row r="203" spans="1:12" s="10" customFormat="1" ht="18.75" customHeight="1">
      <c r="A203" s="19">
        <v>193</v>
      </c>
      <c r="B203" s="89" t="s">
        <v>11</v>
      </c>
      <c r="C203" s="64">
        <f>SUM(D203:H203)</f>
        <v>86</v>
      </c>
      <c r="D203" s="85">
        <v>18</v>
      </c>
      <c r="E203" s="85">
        <v>18</v>
      </c>
      <c r="F203" s="85">
        <v>17</v>
      </c>
      <c r="G203" s="85">
        <v>17</v>
      </c>
      <c r="H203" s="85">
        <v>16</v>
      </c>
      <c r="I203" s="71"/>
    </row>
    <row r="204" spans="1:12" s="10" customFormat="1" ht="79.5" customHeight="1">
      <c r="A204" s="19">
        <v>194</v>
      </c>
      <c r="B204" s="88" t="s">
        <v>214</v>
      </c>
      <c r="C204" s="64">
        <v>150</v>
      </c>
      <c r="D204" s="85">
        <v>30</v>
      </c>
      <c r="E204" s="85">
        <v>30</v>
      </c>
      <c r="F204" s="85">
        <v>30</v>
      </c>
      <c r="G204" s="85">
        <v>30</v>
      </c>
      <c r="H204" s="85">
        <v>30</v>
      </c>
      <c r="I204" s="71" t="s">
        <v>247</v>
      </c>
    </row>
    <row r="205" spans="1:12" s="10" customFormat="1" ht="18.75" customHeight="1">
      <c r="A205" s="19">
        <v>195</v>
      </c>
      <c r="B205" s="89" t="s">
        <v>11</v>
      </c>
      <c r="C205" s="64">
        <f>SUM(D205:H205)</f>
        <v>150</v>
      </c>
      <c r="D205" s="85">
        <v>30</v>
      </c>
      <c r="E205" s="85">
        <v>30</v>
      </c>
      <c r="F205" s="85">
        <v>30</v>
      </c>
      <c r="G205" s="85">
        <v>30</v>
      </c>
      <c r="H205" s="85">
        <v>30</v>
      </c>
      <c r="I205" s="71"/>
    </row>
    <row r="206" spans="1:12" s="10" customFormat="1" ht="54.75" customHeight="1">
      <c r="A206" s="19">
        <v>196</v>
      </c>
      <c r="B206" s="88" t="s">
        <v>215</v>
      </c>
      <c r="C206" s="64">
        <v>100</v>
      </c>
      <c r="D206" s="85">
        <v>20</v>
      </c>
      <c r="E206" s="85">
        <v>20</v>
      </c>
      <c r="F206" s="85">
        <v>20</v>
      </c>
      <c r="G206" s="85">
        <v>20</v>
      </c>
      <c r="H206" s="85">
        <v>20</v>
      </c>
      <c r="I206" s="71" t="s">
        <v>247</v>
      </c>
    </row>
    <row r="207" spans="1:12" s="10" customFormat="1" ht="18.75" customHeight="1">
      <c r="A207" s="19">
        <v>197</v>
      </c>
      <c r="B207" s="89" t="s">
        <v>11</v>
      </c>
      <c r="C207" s="64">
        <f>SUM(D207:H207)</f>
        <v>100</v>
      </c>
      <c r="D207" s="85">
        <v>20</v>
      </c>
      <c r="E207" s="85">
        <v>20</v>
      </c>
      <c r="F207" s="85">
        <v>20</v>
      </c>
      <c r="G207" s="85">
        <v>20</v>
      </c>
      <c r="H207" s="85">
        <v>20</v>
      </c>
      <c r="I207" s="71"/>
    </row>
    <row r="208" spans="1:12" s="10" customFormat="1" ht="84" customHeight="1">
      <c r="A208" s="19">
        <v>198</v>
      </c>
      <c r="B208" s="88" t="s">
        <v>216</v>
      </c>
      <c r="C208" s="64">
        <v>30</v>
      </c>
      <c r="D208" s="85">
        <v>6</v>
      </c>
      <c r="E208" s="85">
        <v>6</v>
      </c>
      <c r="F208" s="85">
        <v>6</v>
      </c>
      <c r="G208" s="85">
        <v>6</v>
      </c>
      <c r="H208" s="85">
        <v>6</v>
      </c>
      <c r="I208" s="71" t="s">
        <v>247</v>
      </c>
    </row>
    <row r="209" spans="1:9" s="10" customFormat="1" ht="18.75" customHeight="1">
      <c r="A209" s="19">
        <v>199</v>
      </c>
      <c r="B209" s="89" t="s">
        <v>11</v>
      </c>
      <c r="C209" s="64">
        <f>SUM(D209:H209)</f>
        <v>30</v>
      </c>
      <c r="D209" s="85">
        <v>6</v>
      </c>
      <c r="E209" s="85">
        <v>6</v>
      </c>
      <c r="F209" s="85">
        <v>6</v>
      </c>
      <c r="G209" s="85">
        <v>6</v>
      </c>
      <c r="H209" s="85">
        <v>6</v>
      </c>
      <c r="I209" s="71"/>
    </row>
    <row r="210" spans="1:9" s="10" customFormat="1" ht="66" customHeight="1">
      <c r="A210" s="19">
        <v>200</v>
      </c>
      <c r="B210" s="88" t="s">
        <v>217</v>
      </c>
      <c r="C210" s="85">
        <v>75</v>
      </c>
      <c r="D210" s="85">
        <v>15</v>
      </c>
      <c r="E210" s="85">
        <v>15</v>
      </c>
      <c r="F210" s="85">
        <v>15</v>
      </c>
      <c r="G210" s="85">
        <v>15</v>
      </c>
      <c r="H210" s="85">
        <v>15</v>
      </c>
      <c r="I210" s="71" t="s">
        <v>247</v>
      </c>
    </row>
    <row r="211" spans="1:9" s="10" customFormat="1" ht="19.5" customHeight="1">
      <c r="A211" s="19">
        <v>201</v>
      </c>
      <c r="B211" s="89" t="s">
        <v>11</v>
      </c>
      <c r="C211" s="85">
        <f>SUM(D211:H211)</f>
        <v>75</v>
      </c>
      <c r="D211" s="85">
        <v>15</v>
      </c>
      <c r="E211" s="85">
        <v>15</v>
      </c>
      <c r="F211" s="85">
        <v>15</v>
      </c>
      <c r="G211" s="85">
        <v>15</v>
      </c>
      <c r="H211" s="85">
        <v>15</v>
      </c>
      <c r="I211" s="71"/>
    </row>
    <row r="212" spans="1:9" s="10" customFormat="1" ht="34.5" customHeight="1">
      <c r="A212" s="19">
        <v>202</v>
      </c>
      <c r="B212" s="84" t="s">
        <v>218</v>
      </c>
      <c r="C212" s="85">
        <v>79</v>
      </c>
      <c r="D212" s="85">
        <v>11</v>
      </c>
      <c r="E212" s="85">
        <v>11</v>
      </c>
      <c r="F212" s="85">
        <v>12</v>
      </c>
      <c r="G212" s="85">
        <v>12</v>
      </c>
      <c r="H212" s="85">
        <v>33</v>
      </c>
      <c r="I212" s="71" t="s">
        <v>247</v>
      </c>
    </row>
    <row r="213" spans="1:9" s="10" customFormat="1" ht="15.75" customHeight="1">
      <c r="A213" s="19">
        <v>203</v>
      </c>
      <c r="B213" s="89" t="s">
        <v>11</v>
      </c>
      <c r="C213" s="85">
        <f>SUM(D213:H213)</f>
        <v>79</v>
      </c>
      <c r="D213" s="85">
        <v>11</v>
      </c>
      <c r="E213" s="85">
        <v>11</v>
      </c>
      <c r="F213" s="85">
        <v>12</v>
      </c>
      <c r="G213" s="85">
        <v>12</v>
      </c>
      <c r="H213" s="85">
        <v>33</v>
      </c>
      <c r="I213" s="88"/>
    </row>
    <row r="214" spans="1:9" s="10" customFormat="1" ht="18.75" customHeight="1">
      <c r="A214" s="143">
        <v>204</v>
      </c>
      <c r="B214" s="152" t="s">
        <v>204</v>
      </c>
      <c r="C214" s="153"/>
      <c r="D214" s="153"/>
      <c r="E214" s="153"/>
      <c r="F214" s="153"/>
      <c r="G214" s="153"/>
      <c r="H214" s="153"/>
      <c r="I214" s="154"/>
    </row>
    <row r="215" spans="1:9" s="10" customFormat="1" ht="18.75" customHeight="1">
      <c r="A215" s="19">
        <v>205</v>
      </c>
      <c r="B215" s="12" t="s">
        <v>16</v>
      </c>
      <c r="C215" s="94">
        <v>325</v>
      </c>
      <c r="D215" s="94">
        <v>65</v>
      </c>
      <c r="E215" s="94">
        <v>65</v>
      </c>
      <c r="F215" s="94">
        <v>65</v>
      </c>
      <c r="G215" s="94">
        <v>65</v>
      </c>
      <c r="H215" s="94">
        <v>65</v>
      </c>
      <c r="I215" s="92"/>
    </row>
    <row r="216" spans="1:9" s="10" customFormat="1" ht="18.75" customHeight="1">
      <c r="A216" s="19">
        <v>206</v>
      </c>
      <c r="B216" s="12" t="s">
        <v>17</v>
      </c>
      <c r="C216" s="94">
        <v>0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2"/>
    </row>
    <row r="217" spans="1:9" s="10" customFormat="1" ht="18.75" customHeight="1">
      <c r="A217" s="19">
        <v>207</v>
      </c>
      <c r="B217" s="12" t="s">
        <v>10</v>
      </c>
      <c r="C217" s="94">
        <v>0</v>
      </c>
      <c r="D217" s="94">
        <v>0</v>
      </c>
      <c r="E217" s="94">
        <v>0</v>
      </c>
      <c r="F217" s="94">
        <v>0</v>
      </c>
      <c r="G217" s="94">
        <v>0</v>
      </c>
      <c r="H217" s="94">
        <v>0</v>
      </c>
      <c r="I217" s="92"/>
    </row>
    <row r="218" spans="1:9" s="10" customFormat="1" ht="18.75" customHeight="1">
      <c r="A218" s="19">
        <v>208</v>
      </c>
      <c r="B218" s="12" t="s">
        <v>0</v>
      </c>
      <c r="C218" s="94">
        <v>0</v>
      </c>
      <c r="D218" s="94">
        <v>0</v>
      </c>
      <c r="E218" s="94">
        <v>0</v>
      </c>
      <c r="F218" s="94">
        <v>0</v>
      </c>
      <c r="G218" s="94">
        <v>0</v>
      </c>
      <c r="H218" s="94">
        <v>0</v>
      </c>
      <c r="I218" s="92"/>
    </row>
    <row r="219" spans="1:9" s="10" customFormat="1" ht="18.75" customHeight="1">
      <c r="A219" s="19">
        <v>209</v>
      </c>
      <c r="B219" s="12" t="s">
        <v>11</v>
      </c>
      <c r="C219" s="94">
        <f t="shared" ref="C219:H219" si="17">SUM(C222+C224+C226+C228+C230)</f>
        <v>325</v>
      </c>
      <c r="D219" s="94">
        <f t="shared" si="17"/>
        <v>65</v>
      </c>
      <c r="E219" s="94">
        <f t="shared" si="17"/>
        <v>65</v>
      </c>
      <c r="F219" s="94">
        <f t="shared" si="17"/>
        <v>65</v>
      </c>
      <c r="G219" s="94">
        <f t="shared" si="17"/>
        <v>65</v>
      </c>
      <c r="H219" s="94">
        <f t="shared" si="17"/>
        <v>65</v>
      </c>
      <c r="I219" s="92"/>
    </row>
    <row r="220" spans="1:9" s="10" customFormat="1" ht="18.75" customHeight="1">
      <c r="A220" s="19">
        <v>210</v>
      </c>
      <c r="B220" s="12" t="s">
        <v>14</v>
      </c>
      <c r="C220" s="94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0</v>
      </c>
      <c r="I220" s="92"/>
    </row>
    <row r="221" spans="1:9" s="10" customFormat="1" ht="54" customHeight="1">
      <c r="A221" s="19">
        <v>211</v>
      </c>
      <c r="B221" s="84" t="s">
        <v>219</v>
      </c>
      <c r="C221" s="85">
        <v>15</v>
      </c>
      <c r="D221" s="85">
        <v>3</v>
      </c>
      <c r="E221" s="85">
        <v>3</v>
      </c>
      <c r="F221" s="85">
        <v>3</v>
      </c>
      <c r="G221" s="85">
        <v>3</v>
      </c>
      <c r="H221" s="85">
        <v>3</v>
      </c>
      <c r="I221" s="71" t="s">
        <v>248</v>
      </c>
    </row>
    <row r="222" spans="1:9" s="10" customFormat="1" ht="18.75" customHeight="1">
      <c r="A222" s="19">
        <v>212</v>
      </c>
      <c r="B222" s="93" t="s">
        <v>11</v>
      </c>
      <c r="C222" s="85">
        <f>SUM(D222:H222)</f>
        <v>15</v>
      </c>
      <c r="D222" s="85">
        <v>3</v>
      </c>
      <c r="E222" s="85">
        <v>3</v>
      </c>
      <c r="F222" s="85">
        <v>3</v>
      </c>
      <c r="G222" s="85">
        <v>3</v>
      </c>
      <c r="H222" s="85">
        <v>3</v>
      </c>
      <c r="I222" s="71"/>
    </row>
    <row r="223" spans="1:9" s="10" customFormat="1" ht="52.5" customHeight="1">
      <c r="A223" s="19">
        <v>213</v>
      </c>
      <c r="B223" s="84" t="s">
        <v>220</v>
      </c>
      <c r="C223" s="85">
        <v>66</v>
      </c>
      <c r="D223" s="85">
        <v>12</v>
      </c>
      <c r="E223" s="85">
        <v>12</v>
      </c>
      <c r="F223" s="85">
        <v>12</v>
      </c>
      <c r="G223" s="85">
        <v>15</v>
      </c>
      <c r="H223" s="85">
        <v>15</v>
      </c>
      <c r="I223" s="71" t="s">
        <v>248</v>
      </c>
    </row>
    <row r="224" spans="1:9" s="10" customFormat="1" ht="18.75" customHeight="1">
      <c r="A224" s="19">
        <v>214</v>
      </c>
      <c r="B224" s="93" t="s">
        <v>11</v>
      </c>
      <c r="C224" s="85">
        <f>SUM(D224:H224)</f>
        <v>66</v>
      </c>
      <c r="D224" s="85">
        <v>12</v>
      </c>
      <c r="E224" s="85">
        <v>12</v>
      </c>
      <c r="F224" s="85">
        <v>12</v>
      </c>
      <c r="G224" s="85">
        <v>15</v>
      </c>
      <c r="H224" s="85">
        <v>15</v>
      </c>
      <c r="I224" s="71"/>
    </row>
    <row r="225" spans="1:12" s="10" customFormat="1" ht="41.25" customHeight="1">
      <c r="A225" s="19">
        <v>215</v>
      </c>
      <c r="B225" s="84" t="s">
        <v>221</v>
      </c>
      <c r="C225" s="85">
        <v>29</v>
      </c>
      <c r="D225" s="85">
        <v>7</v>
      </c>
      <c r="E225" s="85">
        <v>7</v>
      </c>
      <c r="F225" s="85">
        <v>7</v>
      </c>
      <c r="G225" s="85">
        <v>4</v>
      </c>
      <c r="H225" s="85">
        <v>4</v>
      </c>
      <c r="I225" s="71" t="s">
        <v>248</v>
      </c>
    </row>
    <row r="226" spans="1:12" s="10" customFormat="1" ht="19.5" customHeight="1">
      <c r="A226" s="19">
        <v>216</v>
      </c>
      <c r="B226" s="93" t="s">
        <v>11</v>
      </c>
      <c r="C226" s="85">
        <f>SUM(D226:H226)</f>
        <v>29</v>
      </c>
      <c r="D226" s="85">
        <v>7</v>
      </c>
      <c r="E226" s="85">
        <v>7</v>
      </c>
      <c r="F226" s="85">
        <v>7</v>
      </c>
      <c r="G226" s="85">
        <v>4</v>
      </c>
      <c r="H226" s="85">
        <v>4</v>
      </c>
      <c r="I226" s="71"/>
    </row>
    <row r="227" spans="1:12" s="10" customFormat="1" ht="55.5" customHeight="1">
      <c r="A227" s="19">
        <v>217</v>
      </c>
      <c r="B227" s="84" t="s">
        <v>222</v>
      </c>
      <c r="C227" s="85">
        <v>165</v>
      </c>
      <c r="D227" s="85">
        <v>33</v>
      </c>
      <c r="E227" s="85">
        <v>33</v>
      </c>
      <c r="F227" s="85">
        <v>33</v>
      </c>
      <c r="G227" s="85">
        <v>33</v>
      </c>
      <c r="H227" s="85">
        <v>33</v>
      </c>
      <c r="I227" s="71" t="s">
        <v>248</v>
      </c>
    </row>
    <row r="228" spans="1:12" s="10" customFormat="1" ht="18.75" customHeight="1">
      <c r="A228" s="19">
        <v>218</v>
      </c>
      <c r="B228" s="93" t="s">
        <v>11</v>
      </c>
      <c r="C228" s="85">
        <f>SUM(D228:H228)</f>
        <v>165</v>
      </c>
      <c r="D228" s="85">
        <v>33</v>
      </c>
      <c r="E228" s="85">
        <v>33</v>
      </c>
      <c r="F228" s="85">
        <v>33</v>
      </c>
      <c r="G228" s="85">
        <v>33</v>
      </c>
      <c r="H228" s="85">
        <v>33</v>
      </c>
      <c r="I228" s="71"/>
    </row>
    <row r="229" spans="1:12" s="10" customFormat="1" ht="69.75" customHeight="1">
      <c r="A229" s="19">
        <v>219</v>
      </c>
      <c r="B229" s="84" t="s">
        <v>223</v>
      </c>
      <c r="C229" s="64">
        <v>50</v>
      </c>
      <c r="D229" s="85">
        <v>10</v>
      </c>
      <c r="E229" s="85">
        <v>10</v>
      </c>
      <c r="F229" s="85">
        <v>10</v>
      </c>
      <c r="G229" s="85">
        <v>10</v>
      </c>
      <c r="H229" s="85">
        <v>10</v>
      </c>
      <c r="I229" s="71" t="s">
        <v>248</v>
      </c>
    </row>
    <row r="230" spans="1:12" s="10" customFormat="1" ht="18.75" customHeight="1">
      <c r="A230" s="19">
        <v>220</v>
      </c>
      <c r="B230" s="93" t="s">
        <v>11</v>
      </c>
      <c r="C230" s="64">
        <f>SUM(D230:H230)</f>
        <v>50</v>
      </c>
      <c r="D230" s="85">
        <v>10</v>
      </c>
      <c r="E230" s="85">
        <v>10</v>
      </c>
      <c r="F230" s="85">
        <v>10</v>
      </c>
      <c r="G230" s="85">
        <v>10</v>
      </c>
      <c r="H230" s="85">
        <v>10</v>
      </c>
      <c r="I230" s="71"/>
    </row>
    <row r="231" spans="1:12" s="10" customFormat="1" ht="39.75" customHeight="1">
      <c r="A231" s="19">
        <v>221</v>
      </c>
      <c r="B231" s="84" t="s">
        <v>224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71" t="s">
        <v>248</v>
      </c>
    </row>
    <row r="232" spans="1:12" s="10" customFormat="1" ht="33.75" customHeight="1">
      <c r="A232" s="155">
        <v>222</v>
      </c>
      <c r="B232" s="152" t="s">
        <v>206</v>
      </c>
      <c r="C232" s="153"/>
      <c r="D232" s="153"/>
      <c r="E232" s="153"/>
      <c r="F232" s="153"/>
      <c r="G232" s="153"/>
      <c r="H232" s="153"/>
      <c r="I232" s="154"/>
    </row>
    <row r="233" spans="1:12" s="10" customFormat="1" ht="18.75" customHeight="1">
      <c r="A233" s="139">
        <v>223</v>
      </c>
      <c r="B233" s="12" t="s">
        <v>16</v>
      </c>
      <c r="C233" s="94">
        <v>35</v>
      </c>
      <c r="D233" s="94">
        <v>7</v>
      </c>
      <c r="E233" s="94">
        <v>7</v>
      </c>
      <c r="F233" s="94">
        <v>7</v>
      </c>
      <c r="G233" s="94">
        <v>7</v>
      </c>
      <c r="H233" s="94">
        <v>7</v>
      </c>
      <c r="I233" s="92"/>
    </row>
    <row r="234" spans="1:12" s="10" customFormat="1" ht="18.75" customHeight="1">
      <c r="A234" s="139">
        <v>224</v>
      </c>
      <c r="B234" s="12" t="s">
        <v>17</v>
      </c>
      <c r="C234" s="94">
        <v>0</v>
      </c>
      <c r="D234" s="94">
        <v>0</v>
      </c>
      <c r="E234" s="94">
        <v>0</v>
      </c>
      <c r="F234" s="94">
        <v>0</v>
      </c>
      <c r="G234" s="94">
        <v>0</v>
      </c>
      <c r="H234" s="94">
        <v>0</v>
      </c>
      <c r="I234" s="92"/>
    </row>
    <row r="235" spans="1:12" s="10" customFormat="1" ht="18.75" customHeight="1">
      <c r="A235" s="139">
        <v>225</v>
      </c>
      <c r="B235" s="12" t="s">
        <v>10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94">
        <v>0</v>
      </c>
      <c r="I235" s="92"/>
    </row>
    <row r="236" spans="1:12" s="10" customFormat="1" ht="18.75" customHeight="1">
      <c r="A236" s="139">
        <v>226</v>
      </c>
      <c r="B236" s="12" t="s">
        <v>0</v>
      </c>
      <c r="C236" s="94">
        <v>0</v>
      </c>
      <c r="D236" s="94">
        <v>0</v>
      </c>
      <c r="E236" s="94">
        <v>0</v>
      </c>
      <c r="F236" s="94">
        <v>0</v>
      </c>
      <c r="G236" s="94">
        <v>0</v>
      </c>
      <c r="H236" s="94">
        <v>0</v>
      </c>
      <c r="I236" s="92"/>
    </row>
    <row r="237" spans="1:12" s="10" customFormat="1" ht="18.75" customHeight="1">
      <c r="A237" s="139">
        <v>227</v>
      </c>
      <c r="B237" s="12" t="s">
        <v>11</v>
      </c>
      <c r="C237" s="94">
        <f t="shared" ref="C237:H237" si="18">SUM(C240+C243)</f>
        <v>35</v>
      </c>
      <c r="D237" s="94">
        <f t="shared" si="18"/>
        <v>7</v>
      </c>
      <c r="E237" s="94">
        <f t="shared" si="18"/>
        <v>7</v>
      </c>
      <c r="F237" s="94">
        <f t="shared" si="18"/>
        <v>7</v>
      </c>
      <c r="G237" s="94">
        <f t="shared" si="18"/>
        <v>7</v>
      </c>
      <c r="H237" s="94">
        <f t="shared" si="18"/>
        <v>7</v>
      </c>
      <c r="I237" s="92"/>
      <c r="L237" s="91"/>
    </row>
    <row r="238" spans="1:12" s="10" customFormat="1" ht="18.75" customHeight="1">
      <c r="A238" s="139">
        <v>228</v>
      </c>
      <c r="B238" s="12" t="s">
        <v>14</v>
      </c>
      <c r="C238" s="94">
        <v>0</v>
      </c>
      <c r="D238" s="94">
        <v>0</v>
      </c>
      <c r="E238" s="94">
        <v>0</v>
      </c>
      <c r="F238" s="94">
        <v>0</v>
      </c>
      <c r="G238" s="94">
        <v>0</v>
      </c>
      <c r="H238" s="94">
        <v>0</v>
      </c>
      <c r="I238" s="92"/>
    </row>
    <row r="239" spans="1:12" s="10" customFormat="1" ht="34.5" customHeight="1">
      <c r="A239" s="140">
        <v>229</v>
      </c>
      <c r="B239" s="31" t="s">
        <v>226</v>
      </c>
      <c r="C239" s="99">
        <v>25</v>
      </c>
      <c r="D239" s="99">
        <v>5</v>
      </c>
      <c r="E239" s="99">
        <v>5</v>
      </c>
      <c r="F239" s="99">
        <v>5</v>
      </c>
      <c r="G239" s="99">
        <v>5</v>
      </c>
      <c r="H239" s="99">
        <v>5</v>
      </c>
      <c r="I239" s="97" t="s">
        <v>249</v>
      </c>
    </row>
    <row r="240" spans="1:12" s="10" customFormat="1" ht="18.75" customHeight="1">
      <c r="A240" s="140">
        <v>230</v>
      </c>
      <c r="B240" s="100" t="s">
        <v>11</v>
      </c>
      <c r="C240" s="99">
        <f>SUM(D240:H240)</f>
        <v>25</v>
      </c>
      <c r="D240" s="99">
        <v>5</v>
      </c>
      <c r="E240" s="99">
        <v>5</v>
      </c>
      <c r="F240" s="99">
        <v>5</v>
      </c>
      <c r="G240" s="99">
        <v>5</v>
      </c>
      <c r="H240" s="99">
        <v>5</v>
      </c>
      <c r="I240" s="97"/>
    </row>
    <row r="241" spans="1:12" s="10" customFormat="1" ht="33" customHeight="1">
      <c r="A241" s="139">
        <v>231</v>
      </c>
      <c r="B241" s="98" t="s">
        <v>227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97" t="s">
        <v>249</v>
      </c>
    </row>
    <row r="242" spans="1:12" s="10" customFormat="1" ht="32.25" customHeight="1">
      <c r="A242" s="19">
        <v>232</v>
      </c>
      <c r="B242" s="84" t="s">
        <v>228</v>
      </c>
      <c r="C242" s="85">
        <v>10</v>
      </c>
      <c r="D242" s="85">
        <v>2</v>
      </c>
      <c r="E242" s="85">
        <v>2</v>
      </c>
      <c r="F242" s="85">
        <v>2</v>
      </c>
      <c r="G242" s="85">
        <v>2</v>
      </c>
      <c r="H242" s="85">
        <v>2</v>
      </c>
      <c r="I242" s="97" t="s">
        <v>249</v>
      </c>
    </row>
    <row r="243" spans="1:12" s="10" customFormat="1" ht="19.5" customHeight="1">
      <c r="A243" s="19">
        <v>233</v>
      </c>
      <c r="B243" s="101" t="s">
        <v>11</v>
      </c>
      <c r="C243" s="85">
        <f>SUM(D243:H243)</f>
        <v>10</v>
      </c>
      <c r="D243" s="85">
        <v>2</v>
      </c>
      <c r="E243" s="85">
        <v>2</v>
      </c>
      <c r="F243" s="85">
        <v>2</v>
      </c>
      <c r="G243" s="85">
        <v>2</v>
      </c>
      <c r="H243" s="85">
        <v>2</v>
      </c>
      <c r="I243" s="71"/>
    </row>
    <row r="244" spans="1:12" s="10" customFormat="1" ht="18.75" customHeight="1">
      <c r="A244" s="143">
        <v>234</v>
      </c>
      <c r="B244" s="152" t="s">
        <v>225</v>
      </c>
      <c r="C244" s="153"/>
      <c r="D244" s="153"/>
      <c r="E244" s="153"/>
      <c r="F244" s="153"/>
      <c r="G244" s="153"/>
      <c r="H244" s="153"/>
      <c r="I244" s="154"/>
    </row>
    <row r="245" spans="1:12" s="10" customFormat="1" ht="18.75" customHeight="1">
      <c r="A245" s="19">
        <v>235</v>
      </c>
      <c r="B245" s="12" t="s">
        <v>16</v>
      </c>
      <c r="C245" s="94">
        <v>480</v>
      </c>
      <c r="D245" s="94">
        <v>93</v>
      </c>
      <c r="E245" s="94">
        <v>95</v>
      </c>
      <c r="F245" s="94">
        <v>96</v>
      </c>
      <c r="G245" s="94">
        <v>97</v>
      </c>
      <c r="H245" s="94">
        <v>99</v>
      </c>
      <c r="I245" s="92"/>
    </row>
    <row r="246" spans="1:12" s="10" customFormat="1" ht="18.75" customHeight="1">
      <c r="A246" s="19">
        <v>236</v>
      </c>
      <c r="B246" s="12" t="s">
        <v>17</v>
      </c>
      <c r="C246" s="94">
        <v>0</v>
      </c>
      <c r="D246" s="94">
        <v>0</v>
      </c>
      <c r="E246" s="94">
        <v>0</v>
      </c>
      <c r="F246" s="94">
        <v>0</v>
      </c>
      <c r="G246" s="94">
        <v>0</v>
      </c>
      <c r="H246" s="94">
        <v>0</v>
      </c>
      <c r="I246" s="92"/>
    </row>
    <row r="247" spans="1:12" s="10" customFormat="1" ht="18.75" customHeight="1">
      <c r="A247" s="19">
        <v>237</v>
      </c>
      <c r="B247" s="12" t="s">
        <v>10</v>
      </c>
      <c r="C247" s="94">
        <v>0</v>
      </c>
      <c r="D247" s="94">
        <v>0</v>
      </c>
      <c r="E247" s="94">
        <v>0</v>
      </c>
      <c r="F247" s="94">
        <v>0</v>
      </c>
      <c r="G247" s="94">
        <v>0</v>
      </c>
      <c r="H247" s="94">
        <v>0</v>
      </c>
      <c r="I247" s="92"/>
    </row>
    <row r="248" spans="1:12" s="10" customFormat="1" ht="18.75" customHeight="1">
      <c r="A248" s="19">
        <v>238</v>
      </c>
      <c r="B248" s="12" t="s">
        <v>0</v>
      </c>
      <c r="C248" s="94">
        <v>0</v>
      </c>
      <c r="D248" s="94">
        <v>0</v>
      </c>
      <c r="E248" s="94">
        <v>0</v>
      </c>
      <c r="F248" s="94">
        <v>0</v>
      </c>
      <c r="G248" s="94">
        <v>0</v>
      </c>
      <c r="H248" s="94">
        <v>0</v>
      </c>
      <c r="I248" s="92"/>
    </row>
    <row r="249" spans="1:12" s="10" customFormat="1" ht="18.75" customHeight="1">
      <c r="A249" s="19">
        <v>239</v>
      </c>
      <c r="B249" s="12" t="s">
        <v>11</v>
      </c>
      <c r="C249" s="94">
        <f t="shared" ref="C249:H249" si="19">SUM(C252+C254+C256+C258+C260+C262)</f>
        <v>480</v>
      </c>
      <c r="D249" s="94">
        <f t="shared" si="19"/>
        <v>93</v>
      </c>
      <c r="E249" s="94">
        <f t="shared" si="19"/>
        <v>95</v>
      </c>
      <c r="F249" s="94">
        <f t="shared" si="19"/>
        <v>96</v>
      </c>
      <c r="G249" s="94">
        <f t="shared" si="19"/>
        <v>97</v>
      </c>
      <c r="H249" s="94">
        <f t="shared" si="19"/>
        <v>99</v>
      </c>
      <c r="I249" s="92"/>
      <c r="L249" s="91"/>
    </row>
    <row r="250" spans="1:12" s="10" customFormat="1" ht="18.75" customHeight="1">
      <c r="A250" s="19">
        <v>240</v>
      </c>
      <c r="B250" s="12" t="s">
        <v>14</v>
      </c>
      <c r="C250" s="94">
        <v>0</v>
      </c>
      <c r="D250" s="94">
        <v>0</v>
      </c>
      <c r="E250" s="94">
        <v>0</v>
      </c>
      <c r="F250" s="94">
        <v>0</v>
      </c>
      <c r="G250" s="94">
        <v>0</v>
      </c>
      <c r="H250" s="94">
        <v>0</v>
      </c>
      <c r="I250" s="92"/>
    </row>
    <row r="251" spans="1:12" s="10" customFormat="1" ht="48" customHeight="1">
      <c r="A251" s="19">
        <v>241</v>
      </c>
      <c r="B251" s="88" t="s">
        <v>229</v>
      </c>
      <c r="C251" s="85">
        <v>100</v>
      </c>
      <c r="D251" s="85">
        <v>20</v>
      </c>
      <c r="E251" s="85">
        <v>20</v>
      </c>
      <c r="F251" s="85">
        <v>20</v>
      </c>
      <c r="G251" s="85">
        <v>20</v>
      </c>
      <c r="H251" s="85">
        <v>20</v>
      </c>
      <c r="I251" s="88"/>
    </row>
    <row r="252" spans="1:12" s="10" customFormat="1" ht="18.75" customHeight="1">
      <c r="A252" s="19">
        <v>242</v>
      </c>
      <c r="B252" s="103" t="s">
        <v>11</v>
      </c>
      <c r="C252" s="85">
        <f>SUM(D252:H252)</f>
        <v>100</v>
      </c>
      <c r="D252" s="85">
        <v>20</v>
      </c>
      <c r="E252" s="85">
        <v>20</v>
      </c>
      <c r="F252" s="85">
        <v>20</v>
      </c>
      <c r="G252" s="85">
        <v>20</v>
      </c>
      <c r="H252" s="85">
        <v>20</v>
      </c>
      <c r="I252" s="88"/>
    </row>
    <row r="253" spans="1:12" s="10" customFormat="1" ht="35.25" customHeight="1">
      <c r="A253" s="19">
        <v>243</v>
      </c>
      <c r="B253" s="31" t="s">
        <v>230</v>
      </c>
      <c r="C253" s="85">
        <v>80</v>
      </c>
      <c r="D253" s="85">
        <v>16</v>
      </c>
      <c r="E253" s="85">
        <v>16</v>
      </c>
      <c r="F253" s="85">
        <v>16</v>
      </c>
      <c r="G253" s="85">
        <v>16</v>
      </c>
      <c r="H253" s="85">
        <v>16</v>
      </c>
      <c r="I253" s="88"/>
    </row>
    <row r="254" spans="1:12" s="10" customFormat="1" ht="19.5" customHeight="1">
      <c r="A254" s="19">
        <v>244</v>
      </c>
      <c r="B254" s="104" t="s">
        <v>11</v>
      </c>
      <c r="C254" s="85">
        <f>SUM(D254:H254)</f>
        <v>80</v>
      </c>
      <c r="D254" s="85">
        <v>16</v>
      </c>
      <c r="E254" s="85">
        <v>16</v>
      </c>
      <c r="F254" s="85">
        <v>16</v>
      </c>
      <c r="G254" s="85">
        <v>16</v>
      </c>
      <c r="H254" s="85">
        <v>16</v>
      </c>
      <c r="I254" s="88"/>
    </row>
    <row r="255" spans="1:12" s="10" customFormat="1" ht="65.25" customHeight="1">
      <c r="A255" s="19">
        <v>245</v>
      </c>
      <c r="B255" s="31" t="s">
        <v>231</v>
      </c>
      <c r="C255" s="85">
        <v>10</v>
      </c>
      <c r="D255" s="85">
        <v>2</v>
      </c>
      <c r="E255" s="85">
        <v>2</v>
      </c>
      <c r="F255" s="85">
        <v>2</v>
      </c>
      <c r="G255" s="85">
        <v>2</v>
      </c>
      <c r="H255" s="85">
        <v>2</v>
      </c>
      <c r="I255" s="88"/>
    </row>
    <row r="256" spans="1:12" s="10" customFormat="1" ht="19.5" customHeight="1">
      <c r="A256" s="19">
        <v>246</v>
      </c>
      <c r="B256" s="100" t="s">
        <v>11</v>
      </c>
      <c r="C256" s="85">
        <f>SUM(D256:H256)</f>
        <v>10</v>
      </c>
      <c r="D256" s="85">
        <v>2</v>
      </c>
      <c r="E256" s="85">
        <v>2</v>
      </c>
      <c r="F256" s="85">
        <v>2</v>
      </c>
      <c r="G256" s="85">
        <v>2</v>
      </c>
      <c r="H256" s="85">
        <v>2</v>
      </c>
      <c r="I256" s="88"/>
    </row>
    <row r="257" spans="1:9" s="10" customFormat="1" ht="84" customHeight="1">
      <c r="A257" s="19">
        <v>247</v>
      </c>
      <c r="B257" s="31" t="s">
        <v>232</v>
      </c>
      <c r="C257" s="85">
        <v>180</v>
      </c>
      <c r="D257" s="85">
        <v>33</v>
      </c>
      <c r="E257" s="85">
        <v>35</v>
      </c>
      <c r="F257" s="85">
        <v>36</v>
      </c>
      <c r="G257" s="85">
        <v>37</v>
      </c>
      <c r="H257" s="85">
        <v>39</v>
      </c>
      <c r="I257" s="88"/>
    </row>
    <row r="258" spans="1:9" s="10" customFormat="1" ht="18.75" customHeight="1">
      <c r="A258" s="19">
        <v>248</v>
      </c>
      <c r="B258" s="100" t="s">
        <v>11</v>
      </c>
      <c r="C258" s="85">
        <f>SUM(D258:H258)</f>
        <v>180</v>
      </c>
      <c r="D258" s="85">
        <v>33</v>
      </c>
      <c r="E258" s="85">
        <v>35</v>
      </c>
      <c r="F258" s="85">
        <v>36</v>
      </c>
      <c r="G258" s="85">
        <v>37</v>
      </c>
      <c r="H258" s="85">
        <v>39</v>
      </c>
      <c r="I258" s="88"/>
    </row>
    <row r="259" spans="1:9" s="10" customFormat="1" ht="33" customHeight="1">
      <c r="A259" s="19">
        <v>249</v>
      </c>
      <c r="B259" s="95" t="s">
        <v>233</v>
      </c>
      <c r="C259" s="85">
        <v>60</v>
      </c>
      <c r="D259" s="85">
        <v>12</v>
      </c>
      <c r="E259" s="85">
        <v>12</v>
      </c>
      <c r="F259" s="85">
        <v>12</v>
      </c>
      <c r="G259" s="85">
        <v>12</v>
      </c>
      <c r="H259" s="85">
        <v>12</v>
      </c>
      <c r="I259" s="88"/>
    </row>
    <row r="260" spans="1:9" s="10" customFormat="1" ht="18.75" customHeight="1">
      <c r="A260" s="19">
        <v>250</v>
      </c>
      <c r="B260" s="105" t="s">
        <v>11</v>
      </c>
      <c r="C260" s="85">
        <f>SUM(D260:H260)</f>
        <v>60</v>
      </c>
      <c r="D260" s="85">
        <v>12</v>
      </c>
      <c r="E260" s="85">
        <v>12</v>
      </c>
      <c r="F260" s="85">
        <v>12</v>
      </c>
      <c r="G260" s="85">
        <v>12</v>
      </c>
      <c r="H260" s="85">
        <v>12</v>
      </c>
      <c r="I260" s="88"/>
    </row>
    <row r="261" spans="1:9" s="10" customFormat="1" ht="30.75" customHeight="1">
      <c r="A261" s="19">
        <v>251</v>
      </c>
      <c r="B261" s="96" t="s">
        <v>234</v>
      </c>
      <c r="C261" s="85">
        <v>50</v>
      </c>
      <c r="D261" s="85">
        <v>10</v>
      </c>
      <c r="E261" s="85">
        <v>10</v>
      </c>
      <c r="F261" s="85">
        <v>10</v>
      </c>
      <c r="G261" s="85">
        <v>10</v>
      </c>
      <c r="H261" s="85">
        <v>10</v>
      </c>
      <c r="I261" s="88"/>
    </row>
    <row r="262" spans="1:9" s="10" customFormat="1" ht="18.75" customHeight="1">
      <c r="A262" s="19">
        <v>252</v>
      </c>
      <c r="B262" s="106" t="s">
        <v>11</v>
      </c>
      <c r="C262" s="85">
        <f>SUM(D262:H262)</f>
        <v>50</v>
      </c>
      <c r="D262" s="85">
        <v>10</v>
      </c>
      <c r="E262" s="85">
        <v>10</v>
      </c>
      <c r="F262" s="85">
        <v>10</v>
      </c>
      <c r="G262" s="85">
        <v>10</v>
      </c>
      <c r="H262" s="85">
        <v>10</v>
      </c>
      <c r="I262" s="88"/>
    </row>
    <row r="263" spans="1:9" s="10" customFormat="1" ht="40.5" customHeight="1">
      <c r="A263" s="19">
        <v>253</v>
      </c>
      <c r="B263" s="39" t="s">
        <v>235</v>
      </c>
      <c r="C263" s="102">
        <v>0</v>
      </c>
      <c r="D263" s="85">
        <v>0</v>
      </c>
      <c r="E263" s="85">
        <v>0</v>
      </c>
      <c r="F263" s="85">
        <v>0</v>
      </c>
      <c r="G263" s="85">
        <v>0</v>
      </c>
      <c r="H263" s="86">
        <v>0</v>
      </c>
      <c r="I263" s="87"/>
    </row>
    <row r="264" spans="1:9" ht="38.25" customHeight="1">
      <c r="A264" s="141">
        <v>254</v>
      </c>
      <c r="B264" s="113" t="s">
        <v>202</v>
      </c>
      <c r="C264" s="114"/>
      <c r="D264" s="114"/>
      <c r="E264" s="114"/>
      <c r="F264" s="114"/>
      <c r="G264" s="114"/>
      <c r="H264" s="114"/>
      <c r="I264" s="115"/>
    </row>
    <row r="265" spans="1:9" ht="33" customHeight="1">
      <c r="A265" s="143">
        <v>255</v>
      </c>
      <c r="B265" s="146" t="s">
        <v>85</v>
      </c>
      <c r="C265" s="156"/>
      <c r="D265" s="156"/>
      <c r="E265" s="156"/>
      <c r="F265" s="156"/>
      <c r="G265" s="156"/>
      <c r="H265" s="156"/>
      <c r="I265" s="157"/>
    </row>
    <row r="266" spans="1:9" s="10" customFormat="1" ht="31.5" customHeight="1">
      <c r="A266" s="19">
        <v>256</v>
      </c>
      <c r="B266" s="12" t="s">
        <v>3</v>
      </c>
      <c r="C266" s="13">
        <f>SUM(C267+C268+C270+C271)</f>
        <v>111590</v>
      </c>
      <c r="D266" s="13">
        <f>D270+D271+D267+D268</f>
        <v>999</v>
      </c>
      <c r="E266" s="13">
        <f>E270+E271+E267+E268</f>
        <v>485</v>
      </c>
      <c r="F266" s="13">
        <f>F270+F271+F267+F268</f>
        <v>108476</v>
      </c>
      <c r="G266" s="13">
        <f>G270+G271+G267+G268</f>
        <v>710</v>
      </c>
      <c r="H266" s="13">
        <f>H270+H271+H267+H268</f>
        <v>920</v>
      </c>
      <c r="I266" s="165"/>
    </row>
    <row r="267" spans="1:9" s="10" customFormat="1" ht="15.75">
      <c r="A267" s="19">
        <v>257</v>
      </c>
      <c r="B267" s="12" t="s">
        <v>17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7"/>
    </row>
    <row r="268" spans="1:9" s="10" customFormat="1" ht="15.75">
      <c r="A268" s="19">
        <v>258</v>
      </c>
      <c r="B268" s="12" t="s">
        <v>10</v>
      </c>
      <c r="C268" s="13">
        <v>96629</v>
      </c>
      <c r="D268" s="13">
        <v>0</v>
      </c>
      <c r="E268" s="13">
        <v>0</v>
      </c>
      <c r="F268" s="13">
        <v>96629</v>
      </c>
      <c r="G268" s="13">
        <v>0</v>
      </c>
      <c r="H268" s="13">
        <v>0</v>
      </c>
      <c r="I268" s="17"/>
    </row>
    <row r="269" spans="1:9" s="10" customFormat="1" ht="15.75">
      <c r="A269" s="19">
        <v>259</v>
      </c>
      <c r="B269" s="12" t="s">
        <v>0</v>
      </c>
      <c r="C269" s="13">
        <v>96629</v>
      </c>
      <c r="D269" s="13">
        <v>0</v>
      </c>
      <c r="E269" s="13">
        <v>0</v>
      </c>
      <c r="F269" s="13">
        <v>96629</v>
      </c>
      <c r="G269" s="13">
        <v>0</v>
      </c>
      <c r="H269" s="13">
        <v>0</v>
      </c>
      <c r="I269" s="17"/>
    </row>
    <row r="270" spans="1:9" s="10" customFormat="1" ht="15.75">
      <c r="A270" s="19">
        <v>260</v>
      </c>
      <c r="B270" s="12" t="s">
        <v>11</v>
      </c>
      <c r="C270" s="13">
        <f t="shared" ref="C270:H270" si="20">SUM(C275+C277+C279+C281)</f>
        <v>14961</v>
      </c>
      <c r="D270" s="13">
        <f t="shared" si="20"/>
        <v>999</v>
      </c>
      <c r="E270" s="13">
        <f t="shared" si="20"/>
        <v>485</v>
      </c>
      <c r="F270" s="13">
        <f t="shared" si="20"/>
        <v>11847</v>
      </c>
      <c r="G270" s="13">
        <f t="shared" si="20"/>
        <v>710</v>
      </c>
      <c r="H270" s="13">
        <f t="shared" si="20"/>
        <v>920</v>
      </c>
      <c r="I270" s="17"/>
    </row>
    <row r="271" spans="1:9" s="10" customFormat="1" ht="15.75">
      <c r="A271" s="19">
        <v>261</v>
      </c>
      <c r="B271" s="12" t="s">
        <v>14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7"/>
    </row>
    <row r="272" spans="1:9" s="10" customFormat="1" ht="37.5" customHeight="1">
      <c r="A272" s="19">
        <v>262</v>
      </c>
      <c r="B272" s="15" t="s">
        <v>147</v>
      </c>
      <c r="C272" s="58">
        <v>107366</v>
      </c>
      <c r="D272" s="18">
        <v>0</v>
      </c>
      <c r="E272" s="18">
        <v>0</v>
      </c>
      <c r="F272" s="18">
        <v>107366</v>
      </c>
      <c r="G272" s="18">
        <v>0</v>
      </c>
      <c r="H272" s="18">
        <v>0</v>
      </c>
      <c r="I272" s="17">
        <v>84</v>
      </c>
    </row>
    <row r="273" spans="1:9" s="10" customFormat="1" ht="15.75">
      <c r="A273" s="19">
        <v>263</v>
      </c>
      <c r="B273" s="14" t="s">
        <v>10</v>
      </c>
      <c r="C273" s="16">
        <v>96629</v>
      </c>
      <c r="D273" s="16">
        <v>0</v>
      </c>
      <c r="E273" s="16">
        <v>0</v>
      </c>
      <c r="F273" s="16">
        <v>96629</v>
      </c>
      <c r="G273" s="16">
        <v>0</v>
      </c>
      <c r="H273" s="16">
        <v>0</v>
      </c>
      <c r="I273" s="17"/>
    </row>
    <row r="274" spans="1:9" s="10" customFormat="1" ht="15.75">
      <c r="A274" s="19">
        <v>264</v>
      </c>
      <c r="B274" s="14" t="s">
        <v>0</v>
      </c>
      <c r="C274" s="16">
        <v>96629</v>
      </c>
      <c r="D274" s="16">
        <v>0</v>
      </c>
      <c r="E274" s="16">
        <v>0</v>
      </c>
      <c r="F274" s="16">
        <v>96629</v>
      </c>
      <c r="G274" s="16">
        <v>0</v>
      </c>
      <c r="H274" s="16">
        <v>0</v>
      </c>
      <c r="I274" s="17"/>
    </row>
    <row r="275" spans="1:9" s="10" customFormat="1" ht="15.75">
      <c r="A275" s="19">
        <v>265</v>
      </c>
      <c r="B275" s="14" t="s">
        <v>11</v>
      </c>
      <c r="C275" s="16">
        <v>10737</v>
      </c>
      <c r="D275" s="16">
        <v>0</v>
      </c>
      <c r="E275" s="16">
        <v>0</v>
      </c>
      <c r="F275" s="16">
        <v>10737</v>
      </c>
      <c r="G275" s="16">
        <v>0</v>
      </c>
      <c r="H275" s="16">
        <v>0</v>
      </c>
      <c r="I275" s="17"/>
    </row>
    <row r="276" spans="1:9" ht="81" customHeight="1">
      <c r="A276" s="19">
        <v>266</v>
      </c>
      <c r="B276" s="15" t="s">
        <v>148</v>
      </c>
      <c r="C276" s="16">
        <f>SUM(D276:H276)</f>
        <v>1696</v>
      </c>
      <c r="D276" s="16">
        <v>896</v>
      </c>
      <c r="E276" s="16">
        <v>200</v>
      </c>
      <c r="F276" s="16">
        <v>200</v>
      </c>
      <c r="G276" s="16">
        <v>200</v>
      </c>
      <c r="H276" s="16">
        <v>200</v>
      </c>
      <c r="I276" s="26">
        <v>84</v>
      </c>
    </row>
    <row r="277" spans="1:9" ht="15.75">
      <c r="A277" s="19">
        <v>267</v>
      </c>
      <c r="B277" s="14" t="s">
        <v>11</v>
      </c>
      <c r="C277" s="16">
        <v>1696</v>
      </c>
      <c r="D277" s="16">
        <v>896</v>
      </c>
      <c r="E277" s="16">
        <v>200</v>
      </c>
      <c r="F277" s="16">
        <v>200</v>
      </c>
      <c r="G277" s="16">
        <v>200</v>
      </c>
      <c r="H277" s="16">
        <v>200</v>
      </c>
      <c r="I277" s="26"/>
    </row>
    <row r="278" spans="1:9" ht="84.75" customHeight="1">
      <c r="A278" s="19">
        <v>268</v>
      </c>
      <c r="B278" s="15" t="s">
        <v>149</v>
      </c>
      <c r="C278" s="16">
        <f>SUM(D278:H278)</f>
        <v>1980</v>
      </c>
      <c r="D278" s="16">
        <v>0</v>
      </c>
      <c r="E278" s="16">
        <v>180</v>
      </c>
      <c r="F278" s="16">
        <v>800</v>
      </c>
      <c r="G278" s="16">
        <v>400</v>
      </c>
      <c r="H278" s="16">
        <v>600</v>
      </c>
      <c r="I278" s="26">
        <v>84</v>
      </c>
    </row>
    <row r="279" spans="1:9" ht="15.75">
      <c r="A279" s="19">
        <v>269</v>
      </c>
      <c r="B279" s="14" t="s">
        <v>11</v>
      </c>
      <c r="C279" s="16">
        <f>SUM(D279:H279)</f>
        <v>1980</v>
      </c>
      <c r="D279" s="16">
        <v>0</v>
      </c>
      <c r="E279" s="16">
        <v>180</v>
      </c>
      <c r="F279" s="16">
        <v>800</v>
      </c>
      <c r="G279" s="16">
        <v>400</v>
      </c>
      <c r="H279" s="16">
        <v>600</v>
      </c>
      <c r="I279" s="26"/>
    </row>
    <row r="280" spans="1:9" ht="38.25" customHeight="1">
      <c r="A280" s="19">
        <v>270</v>
      </c>
      <c r="B280" s="15" t="s">
        <v>150</v>
      </c>
      <c r="C280" s="16">
        <f>SUM(D280:H280)</f>
        <v>548</v>
      </c>
      <c r="D280" s="16">
        <v>103</v>
      </c>
      <c r="E280" s="16">
        <v>105</v>
      </c>
      <c r="F280" s="16">
        <v>110</v>
      </c>
      <c r="G280" s="16">
        <v>110</v>
      </c>
      <c r="H280" s="16">
        <v>120</v>
      </c>
      <c r="I280" s="26">
        <v>84</v>
      </c>
    </row>
    <row r="281" spans="1:9" ht="15.75">
      <c r="A281" s="19">
        <v>271</v>
      </c>
      <c r="B281" s="14" t="s">
        <v>11</v>
      </c>
      <c r="C281" s="16">
        <f>SUM(D281:H281)</f>
        <v>548</v>
      </c>
      <c r="D281" s="16">
        <v>103</v>
      </c>
      <c r="E281" s="16">
        <v>105</v>
      </c>
      <c r="F281" s="16">
        <v>110</v>
      </c>
      <c r="G281" s="16">
        <v>110</v>
      </c>
      <c r="H281" s="16">
        <v>120</v>
      </c>
      <c r="I281" s="26"/>
    </row>
    <row r="282" spans="1:9" ht="33" customHeight="1">
      <c r="A282" s="143">
        <v>272</v>
      </c>
      <c r="B282" s="146" t="s">
        <v>44</v>
      </c>
      <c r="C282" s="156"/>
      <c r="D282" s="156"/>
      <c r="E282" s="156"/>
      <c r="F282" s="156"/>
      <c r="G282" s="156"/>
      <c r="H282" s="156"/>
      <c r="I282" s="157"/>
    </row>
    <row r="283" spans="1:9" ht="16.5" customHeight="1">
      <c r="A283" s="19">
        <v>273</v>
      </c>
      <c r="B283" s="12" t="s">
        <v>16</v>
      </c>
      <c r="C283" s="54">
        <f>SUM(D283:H283)</f>
        <v>430</v>
      </c>
      <c r="D283" s="54">
        <v>100</v>
      </c>
      <c r="E283" s="54">
        <v>150</v>
      </c>
      <c r="F283" s="54">
        <v>60</v>
      </c>
      <c r="G283" s="54">
        <v>60</v>
      </c>
      <c r="H283" s="54">
        <v>60</v>
      </c>
      <c r="I283" s="34"/>
    </row>
    <row r="284" spans="1:9" ht="16.5" customHeight="1">
      <c r="A284" s="19">
        <v>274</v>
      </c>
      <c r="B284" s="12" t="s">
        <v>17</v>
      </c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34"/>
    </row>
    <row r="285" spans="1:9" ht="16.5" customHeight="1">
      <c r="A285" s="19">
        <v>275</v>
      </c>
      <c r="B285" s="12" t="s">
        <v>10</v>
      </c>
      <c r="C285" s="54">
        <v>0</v>
      </c>
      <c r="D285" s="54">
        <v>0</v>
      </c>
      <c r="E285" s="54">
        <v>0</v>
      </c>
      <c r="F285" s="54">
        <v>0</v>
      </c>
      <c r="G285" s="54">
        <v>0</v>
      </c>
      <c r="H285" s="54">
        <v>0</v>
      </c>
      <c r="I285" s="34"/>
    </row>
    <row r="286" spans="1:9" ht="16.5" customHeight="1">
      <c r="A286" s="19">
        <v>276</v>
      </c>
      <c r="B286" s="12" t="s">
        <v>0</v>
      </c>
      <c r="C286" s="54">
        <v>0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34"/>
    </row>
    <row r="287" spans="1:9" ht="16.5" customHeight="1">
      <c r="A287" s="19">
        <v>277</v>
      </c>
      <c r="B287" s="12" t="s">
        <v>11</v>
      </c>
      <c r="C287" s="54">
        <f>SUM(D287:H287)</f>
        <v>430</v>
      </c>
      <c r="D287" s="54">
        <v>100</v>
      </c>
      <c r="E287" s="54">
        <v>150</v>
      </c>
      <c r="F287" s="54">
        <v>60</v>
      </c>
      <c r="G287" s="54">
        <v>60</v>
      </c>
      <c r="H287" s="54">
        <v>60</v>
      </c>
      <c r="I287" s="34"/>
    </row>
    <row r="288" spans="1:9" ht="16.5" customHeight="1">
      <c r="A288" s="19">
        <v>278</v>
      </c>
      <c r="B288" s="12" t="s">
        <v>14</v>
      </c>
      <c r="C288" s="54">
        <v>0</v>
      </c>
      <c r="D288" s="54">
        <v>0</v>
      </c>
      <c r="E288" s="54">
        <v>0</v>
      </c>
      <c r="F288" s="54">
        <v>0</v>
      </c>
      <c r="G288" s="54">
        <v>0</v>
      </c>
      <c r="H288" s="54">
        <v>0</v>
      </c>
      <c r="I288" s="34"/>
    </row>
    <row r="289" spans="1:9" ht="81.75" customHeight="1">
      <c r="A289" s="19">
        <v>279</v>
      </c>
      <c r="B289" s="29" t="s">
        <v>151</v>
      </c>
      <c r="C289" s="23">
        <f>SUM(D289:H289)</f>
        <v>430</v>
      </c>
      <c r="D289" s="23">
        <v>100</v>
      </c>
      <c r="E289" s="23">
        <v>150</v>
      </c>
      <c r="F289" s="23">
        <v>60</v>
      </c>
      <c r="G289" s="23">
        <v>60</v>
      </c>
      <c r="H289" s="23">
        <v>60</v>
      </c>
      <c r="I289" s="11">
        <v>90</v>
      </c>
    </row>
    <row r="290" spans="1:9" ht="15.75" customHeight="1">
      <c r="A290" s="19">
        <v>280</v>
      </c>
      <c r="B290" s="14" t="s">
        <v>11</v>
      </c>
      <c r="C290" s="23">
        <f>SUM(D290:H290)</f>
        <v>430</v>
      </c>
      <c r="D290" s="23">
        <v>100</v>
      </c>
      <c r="E290" s="23">
        <v>150</v>
      </c>
      <c r="F290" s="23">
        <v>60</v>
      </c>
      <c r="G290" s="23">
        <v>60</v>
      </c>
      <c r="H290" s="23">
        <v>60</v>
      </c>
      <c r="I290" s="34"/>
    </row>
    <row r="291" spans="1:9" ht="33" customHeight="1">
      <c r="A291" s="19">
        <v>281</v>
      </c>
      <c r="B291" s="15" t="s">
        <v>152</v>
      </c>
      <c r="C291" s="18">
        <f t="shared" ref="C291:H291" si="21">C301</f>
        <v>0</v>
      </c>
      <c r="D291" s="18">
        <f t="shared" si="21"/>
        <v>0</v>
      </c>
      <c r="E291" s="18">
        <f t="shared" si="21"/>
        <v>0</v>
      </c>
      <c r="F291" s="18">
        <f t="shared" si="21"/>
        <v>0</v>
      </c>
      <c r="G291" s="18">
        <f t="shared" si="21"/>
        <v>0</v>
      </c>
      <c r="H291" s="18">
        <f t="shared" si="21"/>
        <v>0</v>
      </c>
      <c r="I291" s="17">
        <v>90</v>
      </c>
    </row>
    <row r="292" spans="1:9" ht="33" customHeight="1">
      <c r="A292" s="143">
        <v>282</v>
      </c>
      <c r="B292" s="146" t="s">
        <v>45</v>
      </c>
      <c r="C292" s="156"/>
      <c r="D292" s="156"/>
      <c r="E292" s="156"/>
      <c r="F292" s="156"/>
      <c r="G292" s="156"/>
      <c r="H292" s="156"/>
      <c r="I292" s="157"/>
    </row>
    <row r="293" spans="1:9" ht="17.25" customHeight="1">
      <c r="A293" s="19">
        <v>283</v>
      </c>
      <c r="B293" s="12" t="s">
        <v>16</v>
      </c>
      <c r="C293" s="13">
        <f>SUM(D293:H293)</f>
        <v>345</v>
      </c>
      <c r="D293" s="13">
        <v>69</v>
      </c>
      <c r="E293" s="13">
        <v>69</v>
      </c>
      <c r="F293" s="13">
        <v>69</v>
      </c>
      <c r="G293" s="13">
        <v>69</v>
      </c>
      <c r="H293" s="13">
        <v>69</v>
      </c>
      <c r="I293" s="22"/>
    </row>
    <row r="294" spans="1:9" s="10" customFormat="1" ht="21" customHeight="1">
      <c r="A294" s="19">
        <v>284</v>
      </c>
      <c r="B294" s="12" t="s">
        <v>17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20"/>
    </row>
    <row r="295" spans="1:9" s="10" customFormat="1" ht="15.75">
      <c r="A295" s="19">
        <v>285</v>
      </c>
      <c r="B295" s="12" t="s">
        <v>10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20"/>
    </row>
    <row r="296" spans="1:9" s="10" customFormat="1" ht="15.75">
      <c r="A296" s="19">
        <v>286</v>
      </c>
      <c r="B296" s="12" t="s"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20"/>
    </row>
    <row r="297" spans="1:9" s="10" customFormat="1" ht="15.75">
      <c r="A297" s="19">
        <v>287</v>
      </c>
      <c r="B297" s="12" t="s">
        <v>11</v>
      </c>
      <c r="C297" s="13">
        <f>SUM(D297:H297)</f>
        <v>345</v>
      </c>
      <c r="D297" s="13">
        <v>69</v>
      </c>
      <c r="E297" s="13">
        <v>69</v>
      </c>
      <c r="F297" s="13">
        <v>69</v>
      </c>
      <c r="G297" s="13">
        <v>69</v>
      </c>
      <c r="H297" s="13">
        <v>69</v>
      </c>
      <c r="I297" s="20"/>
    </row>
    <row r="298" spans="1:9" s="10" customFormat="1" ht="15.75">
      <c r="A298" s="19">
        <v>288</v>
      </c>
      <c r="B298" s="12" t="s">
        <v>14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20"/>
    </row>
    <row r="299" spans="1:9" s="10" customFormat="1" ht="36.75" customHeight="1">
      <c r="A299" s="19">
        <v>289</v>
      </c>
      <c r="B299" s="15" t="s">
        <v>153</v>
      </c>
      <c r="C299" s="16">
        <f>SUM(D299:H299)</f>
        <v>345</v>
      </c>
      <c r="D299" s="16">
        <v>69</v>
      </c>
      <c r="E299" s="16">
        <v>69</v>
      </c>
      <c r="F299" s="16">
        <v>69</v>
      </c>
      <c r="G299" s="16">
        <v>69</v>
      </c>
      <c r="H299" s="16">
        <v>69</v>
      </c>
      <c r="I299" s="17" t="s">
        <v>250</v>
      </c>
    </row>
    <row r="300" spans="1:9" ht="15.75">
      <c r="A300" s="19">
        <v>290</v>
      </c>
      <c r="B300" s="14" t="s">
        <v>11</v>
      </c>
      <c r="C300" s="16">
        <f>SUM(D300:H300)</f>
        <v>345</v>
      </c>
      <c r="D300" s="16">
        <v>69</v>
      </c>
      <c r="E300" s="16">
        <v>69</v>
      </c>
      <c r="F300" s="16">
        <v>69</v>
      </c>
      <c r="G300" s="16">
        <v>69</v>
      </c>
      <c r="H300" s="16">
        <v>69</v>
      </c>
      <c r="I300" s="24"/>
    </row>
    <row r="301" spans="1:9" s="10" customFormat="1" ht="21" customHeight="1">
      <c r="A301" s="143">
        <v>291</v>
      </c>
      <c r="B301" s="146" t="s">
        <v>46</v>
      </c>
      <c r="C301" s="156"/>
      <c r="D301" s="156"/>
      <c r="E301" s="156"/>
      <c r="F301" s="156"/>
      <c r="G301" s="156"/>
      <c r="H301" s="156"/>
      <c r="I301" s="157"/>
    </row>
    <row r="302" spans="1:9" s="10" customFormat="1" ht="18" customHeight="1">
      <c r="A302" s="19">
        <v>292</v>
      </c>
      <c r="B302" s="12" t="s">
        <v>16</v>
      </c>
      <c r="C302" s="13">
        <v>31615</v>
      </c>
      <c r="D302" s="13">
        <v>5302</v>
      </c>
      <c r="E302" s="13">
        <v>5325</v>
      </c>
      <c r="F302" s="13">
        <v>6222</v>
      </c>
      <c r="G302" s="13">
        <v>7178</v>
      </c>
      <c r="H302" s="13">
        <v>7590</v>
      </c>
      <c r="I302" s="22"/>
    </row>
    <row r="303" spans="1:9" s="10" customFormat="1" ht="15.75">
      <c r="A303" s="19">
        <v>293</v>
      </c>
      <c r="B303" s="12" t="s">
        <v>17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20"/>
    </row>
    <row r="304" spans="1:9" s="10" customFormat="1" ht="15.75">
      <c r="A304" s="19">
        <v>294</v>
      </c>
      <c r="B304" s="12" t="s">
        <v>10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20"/>
    </row>
    <row r="305" spans="1:9" s="10" customFormat="1" ht="15.75">
      <c r="A305" s="19">
        <v>295</v>
      </c>
      <c r="B305" s="12" t="s"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20"/>
    </row>
    <row r="306" spans="1:9" ht="15.75">
      <c r="A306" s="19">
        <v>296</v>
      </c>
      <c r="B306" s="12" t="s">
        <v>11</v>
      </c>
      <c r="C306" s="13">
        <f>SUM(C309+C312+C314)</f>
        <v>31615</v>
      </c>
      <c r="D306" s="13">
        <f>SUM(D309+D312)</f>
        <v>5302</v>
      </c>
      <c r="E306" s="13">
        <f>SUM(E309+E312)</f>
        <v>5325</v>
      </c>
      <c r="F306" s="13">
        <f>SUM(F309+F312+F314)</f>
        <v>6220</v>
      </c>
      <c r="G306" s="13">
        <f>SUM(G309+G312+G314)</f>
        <v>7178</v>
      </c>
      <c r="H306" s="13">
        <f>SUM(H309+H312+H314)</f>
        <v>7590</v>
      </c>
      <c r="I306" s="20"/>
    </row>
    <row r="307" spans="1:9" ht="18" customHeight="1">
      <c r="A307" s="19">
        <v>297</v>
      </c>
      <c r="B307" s="12" t="s">
        <v>14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20"/>
    </row>
    <row r="308" spans="1:9" ht="18" customHeight="1">
      <c r="A308" s="19">
        <v>298</v>
      </c>
      <c r="B308" s="15" t="s">
        <v>154</v>
      </c>
      <c r="C308" s="16">
        <f>SUM(D308:H308)</f>
        <v>31428</v>
      </c>
      <c r="D308" s="16">
        <v>5278</v>
      </c>
      <c r="E308" s="16">
        <v>5300</v>
      </c>
      <c r="F308" s="16">
        <v>6180</v>
      </c>
      <c r="G308" s="16">
        <v>7130</v>
      </c>
      <c r="H308" s="16">
        <v>7540</v>
      </c>
      <c r="I308" s="17">
        <v>98</v>
      </c>
    </row>
    <row r="309" spans="1:9" ht="15.75" customHeight="1">
      <c r="A309" s="19">
        <v>299</v>
      </c>
      <c r="B309" s="14" t="s">
        <v>11</v>
      </c>
      <c r="C309" s="16">
        <f>SUM(D309:H309)</f>
        <v>31428</v>
      </c>
      <c r="D309" s="16">
        <v>5278</v>
      </c>
      <c r="E309" s="16">
        <v>5300</v>
      </c>
      <c r="F309" s="16">
        <v>6180</v>
      </c>
      <c r="G309" s="16">
        <v>7130</v>
      </c>
      <c r="H309" s="16">
        <v>7540</v>
      </c>
      <c r="I309" s="24"/>
    </row>
    <row r="310" spans="1:9" ht="67.5" customHeight="1">
      <c r="A310" s="19">
        <v>300</v>
      </c>
      <c r="B310" s="15" t="s">
        <v>155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7" t="s">
        <v>251</v>
      </c>
    </row>
    <row r="311" spans="1:9" ht="39" customHeight="1">
      <c r="A311" s="19">
        <v>301</v>
      </c>
      <c r="B311" s="15" t="s">
        <v>164</v>
      </c>
      <c r="C311" s="16">
        <f>SUM(D311:H311)</f>
        <v>132</v>
      </c>
      <c r="D311" s="16">
        <v>24</v>
      </c>
      <c r="E311" s="16">
        <v>25</v>
      </c>
      <c r="F311" s="16">
        <v>25</v>
      </c>
      <c r="G311" s="16">
        <v>28</v>
      </c>
      <c r="H311" s="16">
        <v>30</v>
      </c>
      <c r="I311" s="17" t="s">
        <v>252</v>
      </c>
    </row>
    <row r="312" spans="1:9" s="10" customFormat="1" ht="16.5" customHeight="1">
      <c r="A312" s="19">
        <v>302</v>
      </c>
      <c r="B312" s="14" t="s">
        <v>11</v>
      </c>
      <c r="C312" s="16">
        <f>SUM(D312:H312)</f>
        <v>132</v>
      </c>
      <c r="D312" s="16">
        <v>24</v>
      </c>
      <c r="E312" s="16">
        <v>25</v>
      </c>
      <c r="F312" s="16">
        <v>25</v>
      </c>
      <c r="G312" s="16">
        <v>28</v>
      </c>
      <c r="H312" s="16">
        <v>30</v>
      </c>
      <c r="I312" s="20"/>
    </row>
    <row r="313" spans="1:9" s="10" customFormat="1" ht="51" customHeight="1">
      <c r="A313" s="19">
        <v>303</v>
      </c>
      <c r="B313" s="15" t="s">
        <v>165</v>
      </c>
      <c r="C313" s="16">
        <f>SUM(D313:H313)</f>
        <v>55</v>
      </c>
      <c r="D313" s="16">
        <v>0</v>
      </c>
      <c r="E313" s="16">
        <v>0</v>
      </c>
      <c r="F313" s="16">
        <v>15</v>
      </c>
      <c r="G313" s="16">
        <v>20</v>
      </c>
      <c r="H313" s="16">
        <v>20</v>
      </c>
      <c r="I313" s="17">
        <v>99</v>
      </c>
    </row>
    <row r="314" spans="1:9" s="10" customFormat="1" ht="17.25" customHeight="1">
      <c r="A314" s="19">
        <v>304</v>
      </c>
      <c r="B314" s="14" t="s">
        <v>11</v>
      </c>
      <c r="C314" s="16">
        <f>SUM(D314:H314)</f>
        <v>55</v>
      </c>
      <c r="D314" s="16">
        <v>0</v>
      </c>
      <c r="E314" s="16">
        <v>0</v>
      </c>
      <c r="F314" s="16">
        <v>15</v>
      </c>
      <c r="G314" s="16">
        <v>20</v>
      </c>
      <c r="H314" s="16">
        <v>20</v>
      </c>
      <c r="I314" s="20"/>
    </row>
    <row r="315" spans="1:9" s="10" customFormat="1" ht="24" customHeight="1">
      <c r="A315" s="164">
        <v>305</v>
      </c>
      <c r="B315" s="110" t="s">
        <v>47</v>
      </c>
      <c r="C315" s="111"/>
      <c r="D315" s="111"/>
      <c r="E315" s="111"/>
      <c r="F315" s="111"/>
      <c r="G315" s="111"/>
      <c r="H315" s="111"/>
      <c r="I315" s="112"/>
    </row>
    <row r="316" spans="1:9" s="10" customFormat="1" ht="39" customHeight="1">
      <c r="A316" s="141">
        <v>306</v>
      </c>
      <c r="B316" s="107" t="s">
        <v>49</v>
      </c>
      <c r="C316" s="108"/>
      <c r="D316" s="108"/>
      <c r="E316" s="108"/>
      <c r="F316" s="108"/>
      <c r="G316" s="108"/>
      <c r="H316" s="108"/>
      <c r="I316" s="109"/>
    </row>
    <row r="317" spans="1:9" s="10" customFormat="1" ht="33" customHeight="1">
      <c r="A317" s="143">
        <v>307</v>
      </c>
      <c r="B317" s="152" t="s">
        <v>50</v>
      </c>
      <c r="C317" s="153"/>
      <c r="D317" s="153"/>
      <c r="E317" s="153"/>
      <c r="F317" s="153"/>
      <c r="G317" s="153"/>
      <c r="H317" s="153"/>
      <c r="I317" s="154"/>
    </row>
    <row r="318" spans="1:9" s="10" customFormat="1" ht="18" customHeight="1">
      <c r="A318" s="19">
        <v>308</v>
      </c>
      <c r="B318" s="12" t="s">
        <v>16</v>
      </c>
      <c r="C318" s="43">
        <f t="shared" ref="C318:H318" si="22">SUM(C320+C322)</f>
        <v>1331.5</v>
      </c>
      <c r="D318" s="60">
        <f t="shared" si="22"/>
        <v>100</v>
      </c>
      <c r="E318" s="43">
        <f t="shared" si="22"/>
        <v>241.5</v>
      </c>
      <c r="F318" s="43">
        <f t="shared" si="22"/>
        <v>330</v>
      </c>
      <c r="G318" s="43">
        <f t="shared" si="22"/>
        <v>330</v>
      </c>
      <c r="H318" s="43">
        <f t="shared" si="22"/>
        <v>330</v>
      </c>
      <c r="I318" s="63"/>
    </row>
    <row r="319" spans="1:9" s="10" customFormat="1" ht="15.75">
      <c r="A319" s="19">
        <v>309</v>
      </c>
      <c r="B319" s="12" t="s">
        <v>17</v>
      </c>
      <c r="C319" s="43">
        <v>0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63"/>
    </row>
    <row r="320" spans="1:9" s="10" customFormat="1" ht="15.75">
      <c r="A320" s="19">
        <v>310</v>
      </c>
      <c r="B320" s="12" t="s">
        <v>10</v>
      </c>
      <c r="C320" s="43">
        <f>SUM(D320:H320)</f>
        <v>661.5</v>
      </c>
      <c r="D320" s="60">
        <v>0</v>
      </c>
      <c r="E320" s="43">
        <v>121.5</v>
      </c>
      <c r="F320" s="43">
        <v>180</v>
      </c>
      <c r="G320" s="43">
        <v>180</v>
      </c>
      <c r="H320" s="43">
        <v>180</v>
      </c>
      <c r="I320" s="63"/>
    </row>
    <row r="321" spans="1:9" s="10" customFormat="1" ht="15.75">
      <c r="A321" s="19">
        <v>311</v>
      </c>
      <c r="B321" s="12" t="s">
        <v>0</v>
      </c>
      <c r="C321" s="43">
        <f>SUM(D321:H321)</f>
        <v>661.5</v>
      </c>
      <c r="D321" s="60">
        <v>0</v>
      </c>
      <c r="E321" s="43">
        <v>121.5</v>
      </c>
      <c r="F321" s="43">
        <v>180</v>
      </c>
      <c r="G321" s="43">
        <v>180</v>
      </c>
      <c r="H321" s="43">
        <v>180</v>
      </c>
      <c r="I321" s="63"/>
    </row>
    <row r="322" spans="1:9" s="10" customFormat="1" ht="15.75">
      <c r="A322" s="19">
        <v>312</v>
      </c>
      <c r="B322" s="12" t="s">
        <v>11</v>
      </c>
      <c r="C322" s="43">
        <f>SUM(D322:H322)</f>
        <v>670</v>
      </c>
      <c r="D322" s="60">
        <v>100</v>
      </c>
      <c r="E322" s="43">
        <v>120</v>
      </c>
      <c r="F322" s="43">
        <v>150</v>
      </c>
      <c r="G322" s="43">
        <v>150</v>
      </c>
      <c r="H322" s="43">
        <v>150</v>
      </c>
      <c r="I322" s="63"/>
    </row>
    <row r="323" spans="1:9" s="10" customFormat="1" ht="15.75">
      <c r="A323" s="19">
        <v>313</v>
      </c>
      <c r="B323" s="12" t="s">
        <v>14</v>
      </c>
      <c r="C323" s="61">
        <v>0</v>
      </c>
      <c r="D323" s="62">
        <v>0</v>
      </c>
      <c r="E323" s="62">
        <v>0</v>
      </c>
      <c r="F323" s="62">
        <v>0</v>
      </c>
      <c r="G323" s="62">
        <v>0</v>
      </c>
      <c r="H323" s="62">
        <v>0</v>
      </c>
      <c r="I323" s="17"/>
    </row>
    <row r="324" spans="1:9" s="10" customFormat="1" ht="64.5" customHeight="1">
      <c r="A324" s="19">
        <v>314</v>
      </c>
      <c r="B324" s="15" t="s">
        <v>166</v>
      </c>
      <c r="C324" s="18">
        <v>0</v>
      </c>
      <c r="D324" s="59">
        <v>0</v>
      </c>
      <c r="E324" s="59">
        <v>0</v>
      </c>
      <c r="F324" s="59">
        <v>0</v>
      </c>
      <c r="G324" s="59">
        <v>0</v>
      </c>
      <c r="H324" s="59">
        <v>0</v>
      </c>
      <c r="I324" s="17">
        <v>106</v>
      </c>
    </row>
    <row r="325" spans="1:9" s="10" customFormat="1" ht="57" customHeight="1">
      <c r="A325" s="19">
        <v>315</v>
      </c>
      <c r="B325" s="15" t="s">
        <v>167</v>
      </c>
      <c r="C325" s="18">
        <f>SUM(D325:H325)</f>
        <v>670</v>
      </c>
      <c r="D325" s="59">
        <v>100</v>
      </c>
      <c r="E325" s="18">
        <v>120</v>
      </c>
      <c r="F325" s="18">
        <v>150</v>
      </c>
      <c r="G325" s="18">
        <v>150</v>
      </c>
      <c r="H325" s="18">
        <v>150</v>
      </c>
      <c r="I325" s="17">
        <v>106</v>
      </c>
    </row>
    <row r="326" spans="1:9" s="10" customFormat="1" ht="16.5" customHeight="1">
      <c r="A326" s="19">
        <v>316</v>
      </c>
      <c r="B326" s="14" t="s">
        <v>10</v>
      </c>
      <c r="C326" s="18">
        <f>SUM(D326:H326)</f>
        <v>661.5</v>
      </c>
      <c r="D326" s="59">
        <v>0</v>
      </c>
      <c r="E326" s="18">
        <v>121.5</v>
      </c>
      <c r="F326" s="18">
        <v>180</v>
      </c>
      <c r="G326" s="18">
        <v>180</v>
      </c>
      <c r="H326" s="18">
        <v>180</v>
      </c>
      <c r="I326" s="17"/>
    </row>
    <row r="327" spans="1:9" s="10" customFormat="1" ht="15.75" customHeight="1">
      <c r="A327" s="19">
        <v>317</v>
      </c>
      <c r="B327" s="14" t="s">
        <v>0</v>
      </c>
      <c r="C327" s="18">
        <f>SUM(D327:H327)</f>
        <v>661.5</v>
      </c>
      <c r="D327" s="59">
        <v>0</v>
      </c>
      <c r="E327" s="18">
        <v>121.5</v>
      </c>
      <c r="F327" s="18">
        <v>180</v>
      </c>
      <c r="G327" s="18">
        <v>180</v>
      </c>
      <c r="H327" s="18">
        <v>180</v>
      </c>
      <c r="I327" s="17"/>
    </row>
    <row r="328" spans="1:9" s="10" customFormat="1" ht="15.75" customHeight="1">
      <c r="A328" s="19">
        <v>318</v>
      </c>
      <c r="B328" s="14" t="s">
        <v>11</v>
      </c>
      <c r="C328" s="18">
        <f>SUM(D328:H328)</f>
        <v>670</v>
      </c>
      <c r="D328" s="59">
        <v>100</v>
      </c>
      <c r="E328" s="18">
        <v>120</v>
      </c>
      <c r="F328" s="18">
        <v>150</v>
      </c>
      <c r="G328" s="18">
        <v>150</v>
      </c>
      <c r="H328" s="18">
        <v>150</v>
      </c>
      <c r="I328" s="17"/>
    </row>
    <row r="329" spans="1:9" s="10" customFormat="1" ht="21" customHeight="1">
      <c r="A329" s="143">
        <v>319</v>
      </c>
      <c r="B329" s="158" t="s">
        <v>82</v>
      </c>
      <c r="C329" s="159"/>
      <c r="D329" s="159"/>
      <c r="E329" s="159"/>
      <c r="F329" s="159"/>
      <c r="G329" s="159"/>
      <c r="H329" s="159"/>
      <c r="I329" s="160"/>
    </row>
    <row r="330" spans="1:9" s="10" customFormat="1" ht="31.5">
      <c r="A330" s="19">
        <v>320</v>
      </c>
      <c r="B330" s="15" t="s">
        <v>156</v>
      </c>
      <c r="C330" s="18">
        <v>0</v>
      </c>
      <c r="D330" s="59">
        <v>0</v>
      </c>
      <c r="E330" s="18">
        <v>0</v>
      </c>
      <c r="F330" s="18">
        <v>0</v>
      </c>
      <c r="G330" s="18">
        <v>0</v>
      </c>
      <c r="H330" s="18">
        <v>0</v>
      </c>
      <c r="I330" s="17" t="s">
        <v>253</v>
      </c>
    </row>
    <row r="331" spans="1:9" s="10" customFormat="1" ht="31.5">
      <c r="A331" s="19">
        <v>321</v>
      </c>
      <c r="B331" s="15" t="s">
        <v>157</v>
      </c>
      <c r="C331" s="18">
        <v>0</v>
      </c>
      <c r="D331" s="59">
        <v>0</v>
      </c>
      <c r="E331" s="18">
        <v>0</v>
      </c>
      <c r="F331" s="18">
        <v>0</v>
      </c>
      <c r="G331" s="18">
        <v>0</v>
      </c>
      <c r="H331" s="18">
        <v>0</v>
      </c>
      <c r="I331" s="17" t="s">
        <v>253</v>
      </c>
    </row>
    <row r="332" spans="1:9" s="10" customFormat="1" ht="31.5">
      <c r="A332" s="19">
        <v>322</v>
      </c>
      <c r="B332" s="15" t="s">
        <v>158</v>
      </c>
      <c r="C332" s="18">
        <v>0</v>
      </c>
      <c r="D332" s="59">
        <v>0</v>
      </c>
      <c r="E332" s="18">
        <v>0</v>
      </c>
      <c r="F332" s="18">
        <v>0</v>
      </c>
      <c r="G332" s="18">
        <v>0</v>
      </c>
      <c r="H332" s="18">
        <v>0</v>
      </c>
      <c r="I332" s="17" t="s">
        <v>253</v>
      </c>
    </row>
    <row r="333" spans="1:9" s="10" customFormat="1" ht="24" customHeight="1">
      <c r="A333" s="141">
        <v>323</v>
      </c>
      <c r="B333" s="107" t="s">
        <v>207</v>
      </c>
      <c r="C333" s="108"/>
      <c r="D333" s="108"/>
      <c r="E333" s="108"/>
      <c r="F333" s="108"/>
      <c r="G333" s="108"/>
      <c r="H333" s="108"/>
      <c r="I333" s="109"/>
    </row>
    <row r="334" spans="1:9" s="10" customFormat="1" ht="21" customHeight="1">
      <c r="A334" s="143">
        <v>324</v>
      </c>
      <c r="B334" s="152" t="s">
        <v>208</v>
      </c>
      <c r="C334" s="153"/>
      <c r="D334" s="153"/>
      <c r="E334" s="153"/>
      <c r="F334" s="153"/>
      <c r="G334" s="153"/>
      <c r="H334" s="153"/>
      <c r="I334" s="154"/>
    </row>
    <row r="335" spans="1:9" s="10" customFormat="1" ht="21" customHeight="1">
      <c r="A335" s="19">
        <v>325</v>
      </c>
      <c r="B335" s="90" t="s">
        <v>16</v>
      </c>
      <c r="C335" s="94">
        <f>SUM(C338+C340)</f>
        <v>78700</v>
      </c>
      <c r="D335" s="94">
        <f>SUM(D338+D340)</f>
        <v>17100</v>
      </c>
      <c r="E335" s="94">
        <f>SUM(E338+E340)</f>
        <v>41200</v>
      </c>
      <c r="F335" s="94">
        <v>6500</v>
      </c>
      <c r="G335" s="94">
        <v>6700</v>
      </c>
      <c r="H335" s="94">
        <v>7200</v>
      </c>
      <c r="I335" s="92"/>
    </row>
    <row r="336" spans="1:9" s="10" customFormat="1" ht="21" customHeight="1">
      <c r="A336" s="19">
        <v>326</v>
      </c>
      <c r="B336" s="90" t="s">
        <v>17</v>
      </c>
      <c r="C336" s="94">
        <v>0</v>
      </c>
      <c r="D336" s="94">
        <v>0</v>
      </c>
      <c r="E336" s="94">
        <v>0</v>
      </c>
      <c r="F336" s="94">
        <v>0</v>
      </c>
      <c r="G336" s="94">
        <v>0</v>
      </c>
      <c r="H336" s="94">
        <v>0</v>
      </c>
      <c r="I336" s="92"/>
    </row>
    <row r="337" spans="1:12" s="10" customFormat="1" ht="21" customHeight="1">
      <c r="A337" s="19">
        <v>327</v>
      </c>
      <c r="B337" s="90" t="s">
        <v>10</v>
      </c>
      <c r="C337" s="94">
        <v>0</v>
      </c>
      <c r="D337" s="94">
        <v>0</v>
      </c>
      <c r="E337" s="94">
        <v>0</v>
      </c>
      <c r="F337" s="94">
        <v>0</v>
      </c>
      <c r="G337" s="94">
        <v>0</v>
      </c>
      <c r="H337" s="94">
        <v>0</v>
      </c>
      <c r="I337" s="92"/>
    </row>
    <row r="338" spans="1:12" s="10" customFormat="1" ht="21" customHeight="1">
      <c r="A338" s="19">
        <v>328</v>
      </c>
      <c r="B338" s="12" t="s">
        <v>0</v>
      </c>
      <c r="C338" s="94">
        <v>0</v>
      </c>
      <c r="D338" s="94">
        <v>0</v>
      </c>
      <c r="E338" s="94">
        <v>0</v>
      </c>
      <c r="F338" s="94">
        <v>0</v>
      </c>
      <c r="G338" s="94">
        <v>0</v>
      </c>
      <c r="H338" s="94">
        <v>0</v>
      </c>
      <c r="I338" s="92"/>
    </row>
    <row r="339" spans="1:12" s="10" customFormat="1" ht="21" customHeight="1">
      <c r="A339" s="19">
        <v>329</v>
      </c>
      <c r="B339" s="12" t="s">
        <v>11</v>
      </c>
      <c r="C339" s="94">
        <v>0</v>
      </c>
      <c r="D339" s="94">
        <v>0</v>
      </c>
      <c r="E339" s="94">
        <v>0</v>
      </c>
      <c r="F339" s="94">
        <v>0</v>
      </c>
      <c r="G339" s="94">
        <v>0</v>
      </c>
      <c r="H339" s="94">
        <v>0</v>
      </c>
      <c r="I339" s="92"/>
    </row>
    <row r="340" spans="1:12" s="10" customFormat="1" ht="21" customHeight="1">
      <c r="A340" s="19">
        <v>330</v>
      </c>
      <c r="B340" s="12" t="s">
        <v>14</v>
      </c>
      <c r="C340" s="94">
        <f>SUM(C343+C345)</f>
        <v>78700</v>
      </c>
      <c r="D340" s="94">
        <f>SUM(D343+D345)</f>
        <v>17100</v>
      </c>
      <c r="E340" s="94">
        <f>SUM(E343+E345)</f>
        <v>41200</v>
      </c>
      <c r="F340" s="94">
        <v>6500</v>
      </c>
      <c r="G340" s="94">
        <v>6700</v>
      </c>
      <c r="H340" s="94">
        <v>7200</v>
      </c>
      <c r="I340" s="92"/>
      <c r="L340" s="91"/>
    </row>
    <row r="341" spans="1:12" s="10" customFormat="1" ht="66.75" customHeight="1">
      <c r="A341" s="19">
        <v>331</v>
      </c>
      <c r="B341" s="136" t="s">
        <v>159</v>
      </c>
      <c r="C341" s="135">
        <v>0</v>
      </c>
      <c r="D341" s="135">
        <v>0</v>
      </c>
      <c r="E341" s="135">
        <v>0</v>
      </c>
      <c r="F341" s="135">
        <v>0</v>
      </c>
      <c r="G341" s="135">
        <v>0</v>
      </c>
      <c r="H341" s="135">
        <v>0</v>
      </c>
      <c r="I341" s="92">
        <v>114</v>
      </c>
    </row>
    <row r="342" spans="1:12" s="10" customFormat="1" ht="54.75" customHeight="1">
      <c r="A342" s="19">
        <v>332</v>
      </c>
      <c r="B342" s="136" t="s">
        <v>238</v>
      </c>
      <c r="C342" s="135">
        <v>46200</v>
      </c>
      <c r="D342" s="135">
        <v>11200</v>
      </c>
      <c r="E342" s="135">
        <v>35000</v>
      </c>
      <c r="F342" s="135">
        <v>0</v>
      </c>
      <c r="G342" s="135">
        <v>0</v>
      </c>
      <c r="H342" s="135">
        <v>0</v>
      </c>
      <c r="I342" s="92">
        <v>113</v>
      </c>
    </row>
    <row r="343" spans="1:12" s="10" customFormat="1" ht="15.75" customHeight="1">
      <c r="A343" s="19">
        <v>333</v>
      </c>
      <c r="B343" s="138" t="s">
        <v>14</v>
      </c>
      <c r="C343" s="135">
        <f>SUM(D343:H343)</f>
        <v>46200</v>
      </c>
      <c r="D343" s="135">
        <v>11200</v>
      </c>
      <c r="E343" s="135">
        <v>35000</v>
      </c>
      <c r="F343" s="135">
        <v>0</v>
      </c>
      <c r="G343" s="135">
        <v>0</v>
      </c>
      <c r="H343" s="135">
        <v>0</v>
      </c>
      <c r="I343" s="92"/>
    </row>
    <row r="344" spans="1:12" s="10" customFormat="1" ht="35.25" customHeight="1">
      <c r="A344" s="19">
        <v>334</v>
      </c>
      <c r="B344" s="136" t="s">
        <v>242</v>
      </c>
      <c r="C344" s="135">
        <f>SUM(D344:H344)</f>
        <v>32500</v>
      </c>
      <c r="D344" s="135">
        <v>5900</v>
      </c>
      <c r="E344" s="135">
        <v>6200</v>
      </c>
      <c r="F344" s="135">
        <v>6500</v>
      </c>
      <c r="G344" s="135">
        <v>6700</v>
      </c>
      <c r="H344" s="135">
        <v>7200</v>
      </c>
      <c r="I344" s="92">
        <v>114</v>
      </c>
    </row>
    <row r="345" spans="1:12" s="10" customFormat="1" ht="15.75" customHeight="1">
      <c r="A345" s="19">
        <v>335</v>
      </c>
      <c r="B345" s="138" t="s">
        <v>14</v>
      </c>
      <c r="C345" s="135">
        <f>SUM(D345:H345)</f>
        <v>32500</v>
      </c>
      <c r="D345" s="135">
        <v>5900</v>
      </c>
      <c r="E345" s="135">
        <v>6200</v>
      </c>
      <c r="F345" s="135">
        <v>6500</v>
      </c>
      <c r="G345" s="135">
        <v>6700</v>
      </c>
      <c r="H345" s="135">
        <v>7200</v>
      </c>
      <c r="I345" s="92"/>
    </row>
    <row r="346" spans="1:12" s="10" customFormat="1" ht="21" customHeight="1">
      <c r="A346" s="143">
        <v>336</v>
      </c>
      <c r="B346" s="152" t="s">
        <v>210</v>
      </c>
      <c r="C346" s="153"/>
      <c r="D346" s="153"/>
      <c r="E346" s="153"/>
      <c r="F346" s="153"/>
      <c r="G346" s="153"/>
      <c r="H346" s="153"/>
      <c r="I346" s="154"/>
    </row>
    <row r="347" spans="1:12" s="10" customFormat="1" ht="58.5" customHeight="1">
      <c r="A347" s="19">
        <v>337</v>
      </c>
      <c r="B347" s="136" t="s">
        <v>239</v>
      </c>
      <c r="C347" s="137">
        <v>0</v>
      </c>
      <c r="D347" s="137">
        <v>0</v>
      </c>
      <c r="E347" s="137">
        <v>0</v>
      </c>
      <c r="F347" s="137">
        <v>0</v>
      </c>
      <c r="G347" s="137">
        <v>0</v>
      </c>
      <c r="H347" s="137">
        <v>0</v>
      </c>
      <c r="I347" s="92" t="s">
        <v>241</v>
      </c>
    </row>
    <row r="348" spans="1:12" s="10" customFormat="1" ht="58.5" customHeight="1">
      <c r="A348" s="19">
        <v>338</v>
      </c>
      <c r="B348" s="136" t="s">
        <v>240</v>
      </c>
      <c r="C348" s="137">
        <v>0</v>
      </c>
      <c r="D348" s="137">
        <v>0</v>
      </c>
      <c r="E348" s="137">
        <v>0</v>
      </c>
      <c r="F348" s="137">
        <v>0</v>
      </c>
      <c r="G348" s="137">
        <v>0</v>
      </c>
      <c r="H348" s="137">
        <v>0</v>
      </c>
      <c r="I348" s="92" t="s">
        <v>241</v>
      </c>
    </row>
    <row r="349" spans="1:12" s="10" customFormat="1" ht="21" customHeight="1">
      <c r="A349" s="143">
        <v>339</v>
      </c>
      <c r="B349" s="161" t="s">
        <v>209</v>
      </c>
      <c r="C349" s="162"/>
      <c r="D349" s="162"/>
      <c r="E349" s="162"/>
      <c r="F349" s="162"/>
      <c r="G349" s="162"/>
      <c r="H349" s="162"/>
      <c r="I349" s="162"/>
    </row>
    <row r="350" spans="1:12" s="10" customFormat="1" ht="16.5" customHeight="1">
      <c r="A350" s="19">
        <v>340</v>
      </c>
      <c r="B350" s="42" t="s">
        <v>16</v>
      </c>
      <c r="C350" s="65">
        <f>SUM(D350:H350)</f>
        <v>2760.12</v>
      </c>
      <c r="D350" s="65">
        <v>536</v>
      </c>
      <c r="E350" s="65">
        <v>546.70000000000005</v>
      </c>
      <c r="F350" s="65">
        <v>557.41999999999996</v>
      </c>
      <c r="G350" s="65">
        <v>560</v>
      </c>
      <c r="H350" s="65">
        <v>560</v>
      </c>
      <c r="I350" s="19"/>
    </row>
    <row r="351" spans="1:12" s="10" customFormat="1" ht="15.75">
      <c r="A351" s="19">
        <v>341</v>
      </c>
      <c r="B351" s="42" t="s">
        <v>17</v>
      </c>
      <c r="C351" s="43"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19"/>
    </row>
    <row r="352" spans="1:12" s="10" customFormat="1" ht="15.75">
      <c r="A352" s="19">
        <v>342</v>
      </c>
      <c r="B352" s="42" t="s">
        <v>10</v>
      </c>
      <c r="C352" s="43"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19"/>
    </row>
    <row r="353" spans="1:12" s="10" customFormat="1" ht="15.75">
      <c r="A353" s="19">
        <v>343</v>
      </c>
      <c r="B353" s="12" t="s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19"/>
    </row>
    <row r="354" spans="1:12" s="10" customFormat="1" ht="15.75">
      <c r="A354" s="19">
        <v>344</v>
      </c>
      <c r="B354" s="12" t="s">
        <v>11</v>
      </c>
      <c r="C354" s="65">
        <f>SUM(D354:H354)</f>
        <v>2760.12</v>
      </c>
      <c r="D354" s="65">
        <v>536</v>
      </c>
      <c r="E354" s="65">
        <v>546.70000000000005</v>
      </c>
      <c r="F354" s="65">
        <v>557.41999999999996</v>
      </c>
      <c r="G354" s="65">
        <v>560</v>
      </c>
      <c r="H354" s="65">
        <v>560</v>
      </c>
      <c r="I354" s="19"/>
    </row>
    <row r="355" spans="1:12" s="10" customFormat="1" ht="15.75" customHeight="1">
      <c r="A355" s="19">
        <v>345</v>
      </c>
      <c r="B355" s="12" t="s">
        <v>14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25"/>
    </row>
    <row r="356" spans="1:12" s="10" customFormat="1" ht="80.25" customHeight="1">
      <c r="A356" s="19">
        <v>346</v>
      </c>
      <c r="B356" s="15" t="s">
        <v>160</v>
      </c>
      <c r="C356" s="64">
        <f>SUM(D356:H356)</f>
        <v>2760.12</v>
      </c>
      <c r="D356" s="64">
        <v>536</v>
      </c>
      <c r="E356" s="64">
        <v>546.70000000000005</v>
      </c>
      <c r="F356" s="64">
        <v>557.41999999999996</v>
      </c>
      <c r="G356" s="64">
        <v>560</v>
      </c>
      <c r="H356" s="64">
        <v>560</v>
      </c>
      <c r="I356" s="19">
        <v>105.10599999999999</v>
      </c>
    </row>
    <row r="357" spans="1:12" s="10" customFormat="1" ht="15.75">
      <c r="A357" s="19">
        <v>347</v>
      </c>
      <c r="B357" s="14" t="s">
        <v>11</v>
      </c>
      <c r="C357" s="64">
        <f>SUM(D357:H357)</f>
        <v>2760.12</v>
      </c>
      <c r="D357" s="64">
        <v>536</v>
      </c>
      <c r="E357" s="64">
        <v>546.70000000000005</v>
      </c>
      <c r="F357" s="64">
        <v>557.41999999999996</v>
      </c>
      <c r="G357" s="64">
        <v>560</v>
      </c>
      <c r="H357" s="64">
        <v>560</v>
      </c>
      <c r="I357" s="19"/>
    </row>
    <row r="358" spans="1:12" s="10" customFormat="1" ht="24" customHeight="1">
      <c r="A358" s="141">
        <v>348</v>
      </c>
      <c r="B358" s="113" t="s">
        <v>51</v>
      </c>
      <c r="C358" s="114"/>
      <c r="D358" s="114"/>
      <c r="E358" s="114"/>
      <c r="F358" s="114"/>
      <c r="G358" s="114"/>
      <c r="H358" s="114"/>
      <c r="I358" s="115"/>
    </row>
    <row r="359" spans="1:12" s="10" customFormat="1" ht="24" customHeight="1">
      <c r="A359" s="143">
        <v>349</v>
      </c>
      <c r="B359" s="146" t="s">
        <v>237</v>
      </c>
      <c r="C359" s="156"/>
      <c r="D359" s="156"/>
      <c r="E359" s="156"/>
      <c r="F359" s="156"/>
      <c r="G359" s="156"/>
      <c r="H359" s="156"/>
      <c r="I359" s="157"/>
    </row>
    <row r="360" spans="1:12" s="10" customFormat="1" ht="32.25" customHeight="1">
      <c r="A360" s="19">
        <v>350</v>
      </c>
      <c r="B360" s="12" t="s">
        <v>86</v>
      </c>
      <c r="C360" s="94">
        <f>SUM(C362+C364)</f>
        <v>38688</v>
      </c>
      <c r="D360" s="94">
        <f>SUM(D362+D364)</f>
        <v>3224</v>
      </c>
      <c r="E360" s="94">
        <f>SUM(E362+E364)</f>
        <v>35464</v>
      </c>
      <c r="F360" s="94">
        <v>0</v>
      </c>
      <c r="G360" s="94">
        <v>0</v>
      </c>
      <c r="H360" s="94">
        <v>0</v>
      </c>
      <c r="I360" s="134"/>
      <c r="L360" s="91"/>
    </row>
    <row r="361" spans="1:12" s="10" customFormat="1" ht="15.75" customHeight="1">
      <c r="A361" s="19">
        <v>351</v>
      </c>
      <c r="B361" s="12" t="s">
        <v>17</v>
      </c>
      <c r="C361" s="94">
        <v>0</v>
      </c>
      <c r="D361" s="94">
        <v>0</v>
      </c>
      <c r="E361" s="94">
        <v>0</v>
      </c>
      <c r="F361" s="94">
        <v>0</v>
      </c>
      <c r="G361" s="94">
        <v>0</v>
      </c>
      <c r="H361" s="94">
        <v>0</v>
      </c>
      <c r="I361" s="134"/>
    </row>
    <row r="362" spans="1:12" s="10" customFormat="1" ht="15.75" customHeight="1">
      <c r="A362" s="19">
        <v>352</v>
      </c>
      <c r="B362" s="12" t="s">
        <v>10</v>
      </c>
      <c r="C362" s="43">
        <v>32240</v>
      </c>
      <c r="D362" s="43">
        <v>0</v>
      </c>
      <c r="E362" s="43">
        <v>32240</v>
      </c>
      <c r="F362" s="43">
        <v>0</v>
      </c>
      <c r="G362" s="43">
        <v>0</v>
      </c>
      <c r="H362" s="43">
        <v>0</v>
      </c>
      <c r="I362" s="134"/>
    </row>
    <row r="363" spans="1:12" s="10" customFormat="1" ht="15.75" customHeight="1">
      <c r="A363" s="19">
        <v>353</v>
      </c>
      <c r="B363" s="12" t="s">
        <v>0</v>
      </c>
      <c r="C363" s="43">
        <v>32240</v>
      </c>
      <c r="D363" s="43">
        <v>0</v>
      </c>
      <c r="E363" s="43">
        <v>32240</v>
      </c>
      <c r="F363" s="43">
        <v>0</v>
      </c>
      <c r="G363" s="43">
        <v>0</v>
      </c>
      <c r="H363" s="43">
        <v>0</v>
      </c>
      <c r="I363" s="134"/>
    </row>
    <row r="364" spans="1:12" s="10" customFormat="1" ht="16.5" customHeight="1">
      <c r="A364" s="19">
        <v>354</v>
      </c>
      <c r="B364" s="12" t="s">
        <v>11</v>
      </c>
      <c r="C364" s="43">
        <f>SUM(D364:H364)</f>
        <v>6448</v>
      </c>
      <c r="D364" s="43">
        <v>3224</v>
      </c>
      <c r="E364" s="43">
        <v>3224</v>
      </c>
      <c r="F364" s="43">
        <v>0</v>
      </c>
      <c r="G364" s="43">
        <v>0</v>
      </c>
      <c r="H364" s="43">
        <v>0</v>
      </c>
      <c r="I364" s="134"/>
    </row>
    <row r="365" spans="1:12" s="10" customFormat="1" ht="16.5" customHeight="1">
      <c r="A365" s="19">
        <v>355</v>
      </c>
      <c r="B365" s="12" t="s">
        <v>14</v>
      </c>
      <c r="C365" s="94">
        <v>0</v>
      </c>
      <c r="D365" s="94">
        <v>0</v>
      </c>
      <c r="E365" s="94">
        <v>0</v>
      </c>
      <c r="F365" s="94">
        <v>0</v>
      </c>
      <c r="G365" s="94">
        <v>0</v>
      </c>
      <c r="H365" s="94">
        <v>0</v>
      </c>
      <c r="I365" s="134"/>
    </row>
    <row r="366" spans="1:12" s="10" customFormat="1" ht="66" customHeight="1">
      <c r="A366" s="19">
        <v>356</v>
      </c>
      <c r="B366" s="15" t="s">
        <v>52</v>
      </c>
      <c r="C366" s="134"/>
      <c r="D366" s="134"/>
      <c r="E366" s="134"/>
      <c r="F366" s="134"/>
      <c r="G366" s="134"/>
      <c r="H366" s="134"/>
      <c r="I366" s="92" t="s">
        <v>254</v>
      </c>
    </row>
    <row r="367" spans="1:12" s="10" customFormat="1" ht="16.5" customHeight="1">
      <c r="A367" s="19">
        <v>357</v>
      </c>
      <c r="B367" s="14" t="s">
        <v>10</v>
      </c>
      <c r="C367" s="18">
        <v>32240</v>
      </c>
      <c r="D367" s="18">
        <v>0</v>
      </c>
      <c r="E367" s="18">
        <v>32240</v>
      </c>
      <c r="F367" s="18">
        <v>0</v>
      </c>
      <c r="G367" s="18">
        <v>0</v>
      </c>
      <c r="H367" s="18">
        <v>0</v>
      </c>
      <c r="I367" s="134"/>
    </row>
    <row r="368" spans="1:12" s="10" customFormat="1" ht="16.5" customHeight="1">
      <c r="A368" s="19">
        <v>358</v>
      </c>
      <c r="B368" s="14" t="s">
        <v>0</v>
      </c>
      <c r="C368" s="18">
        <v>32240</v>
      </c>
      <c r="D368" s="18">
        <v>0</v>
      </c>
      <c r="E368" s="18">
        <v>32240</v>
      </c>
      <c r="F368" s="18">
        <v>0</v>
      </c>
      <c r="G368" s="18">
        <v>0</v>
      </c>
      <c r="H368" s="18">
        <v>0</v>
      </c>
      <c r="I368" s="134"/>
    </row>
    <row r="369" spans="1:9" s="10" customFormat="1" ht="24" customHeight="1">
      <c r="A369" s="19">
        <v>359</v>
      </c>
      <c r="B369" s="14" t="s">
        <v>11</v>
      </c>
      <c r="C369" s="18">
        <f>SUM(D369:H369)</f>
        <v>6448</v>
      </c>
      <c r="D369" s="18">
        <v>3224</v>
      </c>
      <c r="E369" s="18">
        <v>3224</v>
      </c>
      <c r="F369" s="18">
        <v>0</v>
      </c>
      <c r="G369" s="18">
        <v>0</v>
      </c>
      <c r="H369" s="18">
        <v>0</v>
      </c>
      <c r="I369" s="134"/>
    </row>
    <row r="370" spans="1:9" s="10" customFormat="1" ht="32.25" customHeight="1">
      <c r="A370" s="143">
        <v>360</v>
      </c>
      <c r="B370" s="146" t="s">
        <v>236</v>
      </c>
      <c r="C370" s="156"/>
      <c r="D370" s="156"/>
      <c r="E370" s="156"/>
      <c r="F370" s="156"/>
      <c r="G370" s="156"/>
      <c r="H370" s="156"/>
      <c r="I370" s="157"/>
    </row>
    <row r="371" spans="1:9" s="10" customFormat="1" ht="31.5" customHeight="1">
      <c r="A371" s="19">
        <v>361</v>
      </c>
      <c r="B371" s="12" t="s">
        <v>86</v>
      </c>
      <c r="C371" s="43">
        <f>SUM(D371:H371)</f>
        <v>267299.40000000002</v>
      </c>
      <c r="D371" s="43">
        <f>SUM(D372+D373+D375+D376)</f>
        <v>73419</v>
      </c>
      <c r="E371" s="43">
        <f>SUM(E372+E373+E375+E376)</f>
        <v>107819.2</v>
      </c>
      <c r="F371" s="43">
        <f>SUM(F372+F373+F375+F376)</f>
        <v>72523.199999999997</v>
      </c>
      <c r="G371" s="43">
        <f>SUM(G372+G373+G375+G376)</f>
        <v>6686.6</v>
      </c>
      <c r="H371" s="43">
        <f>SUM(H372+H373+H375+H376)</f>
        <v>6851.4000000000005</v>
      </c>
      <c r="I371" s="30"/>
    </row>
    <row r="372" spans="1:9" s="10" customFormat="1" ht="15.75">
      <c r="A372" s="19">
        <v>362</v>
      </c>
      <c r="B372" s="12" t="s">
        <v>17</v>
      </c>
      <c r="C372" s="43">
        <v>0</v>
      </c>
      <c r="D372" s="43">
        <v>0</v>
      </c>
      <c r="E372" s="43">
        <v>0</v>
      </c>
      <c r="F372" s="43">
        <v>0</v>
      </c>
      <c r="G372" s="43">
        <v>0</v>
      </c>
      <c r="H372" s="43">
        <v>0</v>
      </c>
      <c r="I372" s="30"/>
    </row>
    <row r="373" spans="1:9" s="10" customFormat="1" ht="15.75">
      <c r="A373" s="19">
        <v>363</v>
      </c>
      <c r="B373" s="12" t="s">
        <v>10</v>
      </c>
      <c r="C373" s="43">
        <f>SUM(D373:H373)</f>
        <v>151040</v>
      </c>
      <c r="D373" s="43">
        <f t="shared" ref="D373:F374" si="23">SUM(D378+D382+D388)</f>
        <v>0</v>
      </c>
      <c r="E373" s="43">
        <f t="shared" si="23"/>
        <v>91640</v>
      </c>
      <c r="F373" s="43">
        <f t="shared" si="23"/>
        <v>59400</v>
      </c>
      <c r="G373" s="43">
        <v>0</v>
      </c>
      <c r="H373" s="43">
        <v>0</v>
      </c>
      <c r="I373" s="30"/>
    </row>
    <row r="374" spans="1:9" s="10" customFormat="1" ht="15.75" customHeight="1">
      <c r="A374" s="19">
        <v>364</v>
      </c>
      <c r="B374" s="12" t="s">
        <v>0</v>
      </c>
      <c r="C374" s="43">
        <f>SUM(D374:H374)</f>
        <v>151040</v>
      </c>
      <c r="D374" s="43">
        <f t="shared" si="23"/>
        <v>0</v>
      </c>
      <c r="E374" s="43">
        <f t="shared" si="23"/>
        <v>91640</v>
      </c>
      <c r="F374" s="43">
        <f t="shared" si="23"/>
        <v>59400</v>
      </c>
      <c r="G374" s="43">
        <v>0</v>
      </c>
      <c r="H374" s="43">
        <v>0</v>
      </c>
      <c r="I374" s="30"/>
    </row>
    <row r="375" spans="1:9" s="10" customFormat="1" ht="15.75" customHeight="1">
      <c r="A375" s="19">
        <v>365</v>
      </c>
      <c r="B375" s="12" t="s">
        <v>11</v>
      </c>
      <c r="C375" s="43">
        <f t="shared" ref="C375:H375" si="24">SUM(C380+C384+C390+C392+C398+C400)</f>
        <v>52259.4</v>
      </c>
      <c r="D375" s="43">
        <f t="shared" si="24"/>
        <v>9419</v>
      </c>
      <c r="E375" s="43">
        <f t="shared" si="24"/>
        <v>16179.2</v>
      </c>
      <c r="F375" s="43">
        <f t="shared" si="24"/>
        <v>13123.199999999999</v>
      </c>
      <c r="G375" s="43">
        <f t="shared" si="24"/>
        <v>6686.6</v>
      </c>
      <c r="H375" s="43">
        <f t="shared" si="24"/>
        <v>6851.4000000000005</v>
      </c>
      <c r="I375" s="30"/>
    </row>
    <row r="376" spans="1:9" s="10" customFormat="1" ht="16.5" customHeight="1">
      <c r="A376" s="19">
        <v>366</v>
      </c>
      <c r="B376" s="12" t="s">
        <v>14</v>
      </c>
      <c r="C376" s="43">
        <v>64000</v>
      </c>
      <c r="D376" s="43">
        <v>64000</v>
      </c>
      <c r="E376" s="43">
        <v>0</v>
      </c>
      <c r="F376" s="43">
        <v>0</v>
      </c>
      <c r="G376" s="43">
        <v>0</v>
      </c>
      <c r="H376" s="43">
        <v>0</v>
      </c>
      <c r="I376" s="30"/>
    </row>
    <row r="377" spans="1:9" s="10" customFormat="1" ht="32.25" customHeight="1">
      <c r="A377" s="19">
        <v>367</v>
      </c>
      <c r="B377" s="15" t="s">
        <v>161</v>
      </c>
      <c r="C377" s="18">
        <f>SUM(C378:C380)</f>
        <v>85500</v>
      </c>
      <c r="D377" s="18">
        <v>0</v>
      </c>
      <c r="E377" s="18">
        <f>SUM(E378:E380)</f>
        <v>42750</v>
      </c>
      <c r="F377" s="18">
        <f>SUM(F378:F380)</f>
        <v>42750</v>
      </c>
      <c r="G377" s="18">
        <v>0</v>
      </c>
      <c r="H377" s="18">
        <v>0</v>
      </c>
      <c r="I377" s="30" t="s">
        <v>93</v>
      </c>
    </row>
    <row r="378" spans="1:9" s="10" customFormat="1" ht="18" customHeight="1">
      <c r="A378" s="19">
        <v>368</v>
      </c>
      <c r="B378" s="14" t="s">
        <v>10</v>
      </c>
      <c r="C378" s="18">
        <f>SUM(D378:H378)</f>
        <v>40500</v>
      </c>
      <c r="D378" s="18">
        <v>0</v>
      </c>
      <c r="E378" s="18">
        <v>20250</v>
      </c>
      <c r="F378" s="18">
        <v>20250</v>
      </c>
      <c r="G378" s="18">
        <v>0</v>
      </c>
      <c r="H378" s="18">
        <v>0</v>
      </c>
      <c r="I378" s="30"/>
    </row>
    <row r="379" spans="1:9" s="10" customFormat="1" ht="18" customHeight="1">
      <c r="A379" s="19">
        <v>369</v>
      </c>
      <c r="B379" s="14" t="s">
        <v>0</v>
      </c>
      <c r="C379" s="18">
        <f>SUM(D379:H379)</f>
        <v>40500</v>
      </c>
      <c r="D379" s="18">
        <v>0</v>
      </c>
      <c r="E379" s="18">
        <v>20250</v>
      </c>
      <c r="F379" s="18">
        <v>20250</v>
      </c>
      <c r="G379" s="18">
        <v>0</v>
      </c>
      <c r="H379" s="18">
        <v>0</v>
      </c>
      <c r="I379" s="30"/>
    </row>
    <row r="380" spans="1:9" s="10" customFormat="1" ht="16.5" customHeight="1">
      <c r="A380" s="19">
        <v>370</v>
      </c>
      <c r="B380" s="14" t="s">
        <v>11</v>
      </c>
      <c r="C380" s="18">
        <f>SUM(D380:H380)</f>
        <v>4500</v>
      </c>
      <c r="D380" s="18">
        <v>0</v>
      </c>
      <c r="E380" s="18">
        <v>2250</v>
      </c>
      <c r="F380" s="18">
        <v>2250</v>
      </c>
      <c r="G380" s="18">
        <v>0</v>
      </c>
      <c r="H380" s="18">
        <v>0</v>
      </c>
      <c r="I380" s="30"/>
    </row>
    <row r="381" spans="1:9" s="10" customFormat="1" ht="37.5" customHeight="1">
      <c r="A381" s="19">
        <v>371</v>
      </c>
      <c r="B381" s="15" t="s">
        <v>162</v>
      </c>
      <c r="C381" s="18">
        <f>SUM(C382+C384)</f>
        <v>87000</v>
      </c>
      <c r="D381" s="18">
        <v>0</v>
      </c>
      <c r="E381" s="18">
        <f>SUM(E382+E384)</f>
        <v>43500</v>
      </c>
      <c r="F381" s="18">
        <f>SUM(F382+F384)</f>
        <v>43500</v>
      </c>
      <c r="G381" s="18">
        <v>0</v>
      </c>
      <c r="H381" s="18">
        <v>0</v>
      </c>
      <c r="I381" s="30">
        <v>110.11199999999999</v>
      </c>
    </row>
    <row r="382" spans="1:9" s="10" customFormat="1" ht="15.75" customHeight="1">
      <c r="A382" s="19">
        <v>372</v>
      </c>
      <c r="B382" s="14" t="s">
        <v>10</v>
      </c>
      <c r="C382" s="18">
        <f>SUM(D382:H382)</f>
        <v>78300</v>
      </c>
      <c r="D382" s="18">
        <v>0</v>
      </c>
      <c r="E382" s="18">
        <v>39150</v>
      </c>
      <c r="F382" s="18">
        <v>39150</v>
      </c>
      <c r="G382" s="18">
        <v>0</v>
      </c>
      <c r="H382" s="18">
        <v>0</v>
      </c>
      <c r="I382" s="30"/>
    </row>
    <row r="383" spans="1:9" s="10" customFormat="1" ht="15.75" customHeight="1">
      <c r="A383" s="19">
        <v>373</v>
      </c>
      <c r="B383" s="14" t="s">
        <v>0</v>
      </c>
      <c r="C383" s="18">
        <f>SUM(D383:H383)</f>
        <v>78300</v>
      </c>
      <c r="D383" s="18">
        <v>0</v>
      </c>
      <c r="E383" s="18">
        <v>39150</v>
      </c>
      <c r="F383" s="18">
        <v>39150</v>
      </c>
      <c r="G383" s="18">
        <v>0</v>
      </c>
      <c r="H383" s="18">
        <v>0</v>
      </c>
      <c r="I383" s="30"/>
    </row>
    <row r="384" spans="1:9" s="10" customFormat="1" ht="16.5" customHeight="1">
      <c r="A384" s="19">
        <v>374</v>
      </c>
      <c r="B384" s="14" t="s">
        <v>11</v>
      </c>
      <c r="C384" s="18">
        <f>SUM(D384:H384)</f>
        <v>8700</v>
      </c>
      <c r="D384" s="18">
        <v>0</v>
      </c>
      <c r="E384" s="18">
        <v>4350</v>
      </c>
      <c r="F384" s="18">
        <v>4350</v>
      </c>
      <c r="G384" s="18">
        <v>0</v>
      </c>
      <c r="H384" s="18">
        <v>0</v>
      </c>
      <c r="I384" s="30"/>
    </row>
    <row r="385" spans="1:9" s="10" customFormat="1" ht="36.75" customHeight="1">
      <c r="A385" s="19">
        <v>375</v>
      </c>
      <c r="B385" s="15" t="s">
        <v>163</v>
      </c>
      <c r="C385" s="18">
        <v>64000</v>
      </c>
      <c r="D385" s="18">
        <v>64000</v>
      </c>
      <c r="E385" s="18">
        <v>0</v>
      </c>
      <c r="F385" s="18">
        <v>0</v>
      </c>
      <c r="G385" s="18">
        <v>0</v>
      </c>
      <c r="H385" s="18">
        <v>0</v>
      </c>
      <c r="I385" s="30">
        <v>113</v>
      </c>
    </row>
    <row r="386" spans="1:9" s="10" customFormat="1" ht="16.5" customHeight="1">
      <c r="A386" s="19">
        <v>376</v>
      </c>
      <c r="B386" s="14" t="s">
        <v>14</v>
      </c>
      <c r="C386" s="18">
        <v>64000</v>
      </c>
      <c r="D386" s="18">
        <v>64000</v>
      </c>
      <c r="E386" s="18">
        <v>0</v>
      </c>
      <c r="F386" s="18">
        <v>0</v>
      </c>
      <c r="G386" s="18">
        <v>0</v>
      </c>
      <c r="H386" s="18">
        <v>0</v>
      </c>
      <c r="I386" s="30"/>
    </row>
    <row r="387" spans="1:9" s="10" customFormat="1" ht="63.75" customHeight="1">
      <c r="A387" s="19">
        <v>377</v>
      </c>
      <c r="B387" s="15" t="s">
        <v>52</v>
      </c>
      <c r="C387" s="18">
        <f>SUM(D387:H387)</f>
        <v>16120</v>
      </c>
      <c r="D387" s="18">
        <v>3224</v>
      </c>
      <c r="E387" s="18">
        <v>3224</v>
      </c>
      <c r="F387" s="18">
        <v>3224</v>
      </c>
      <c r="G387" s="18">
        <v>3224</v>
      </c>
      <c r="H387" s="18">
        <v>3224</v>
      </c>
      <c r="I387" s="30">
        <v>115</v>
      </c>
    </row>
    <row r="388" spans="1:9" s="10" customFormat="1" ht="15.75" customHeight="1">
      <c r="A388" s="19">
        <v>378</v>
      </c>
      <c r="B388" s="14" t="s">
        <v>10</v>
      </c>
      <c r="C388" s="18">
        <v>32240</v>
      </c>
      <c r="D388" s="18">
        <v>0</v>
      </c>
      <c r="E388" s="18">
        <v>32240</v>
      </c>
      <c r="F388" s="18">
        <v>0</v>
      </c>
      <c r="G388" s="18">
        <v>0</v>
      </c>
      <c r="H388" s="18">
        <v>0</v>
      </c>
      <c r="I388" s="30"/>
    </row>
    <row r="389" spans="1:9" s="10" customFormat="1" ht="15.75" customHeight="1">
      <c r="A389" s="19">
        <v>379</v>
      </c>
      <c r="B389" s="14" t="s">
        <v>0</v>
      </c>
      <c r="C389" s="18">
        <v>32240</v>
      </c>
      <c r="D389" s="18">
        <v>0</v>
      </c>
      <c r="E389" s="18">
        <v>32240</v>
      </c>
      <c r="F389" s="18">
        <v>0</v>
      </c>
      <c r="G389" s="18">
        <v>0</v>
      </c>
      <c r="H389" s="18">
        <v>0</v>
      </c>
      <c r="I389" s="30"/>
    </row>
    <row r="390" spans="1:9" s="10" customFormat="1" ht="15.75" customHeight="1">
      <c r="A390" s="19">
        <v>380</v>
      </c>
      <c r="B390" s="14" t="s">
        <v>11</v>
      </c>
      <c r="C390" s="18">
        <f>SUM(D390:H390)</f>
        <v>6448</v>
      </c>
      <c r="D390" s="18">
        <v>3224</v>
      </c>
      <c r="E390" s="18">
        <v>3224</v>
      </c>
      <c r="F390" s="18">
        <v>0</v>
      </c>
      <c r="G390" s="18">
        <v>0</v>
      </c>
      <c r="H390" s="18">
        <v>0</v>
      </c>
      <c r="I390" s="30"/>
    </row>
    <row r="391" spans="1:9" s="10" customFormat="1" ht="47.25">
      <c r="A391" s="19">
        <v>381</v>
      </c>
      <c r="B391" s="15" t="s">
        <v>53</v>
      </c>
      <c r="C391" s="18">
        <f>SUM(D391:H391)</f>
        <v>11085</v>
      </c>
      <c r="D391" s="18">
        <v>2047</v>
      </c>
      <c r="E391" s="18">
        <v>2132</v>
      </c>
      <c r="F391" s="18">
        <v>2217</v>
      </c>
      <c r="G391" s="18">
        <v>2302</v>
      </c>
      <c r="H391" s="18">
        <v>2387</v>
      </c>
      <c r="I391" s="30">
        <v>133</v>
      </c>
    </row>
    <row r="392" spans="1:9" s="10" customFormat="1" ht="15.75">
      <c r="A392" s="19">
        <v>382</v>
      </c>
      <c r="B392" s="14" t="s">
        <v>11</v>
      </c>
      <c r="C392" s="18">
        <f>SUM(D392:H392)</f>
        <v>11085</v>
      </c>
      <c r="D392" s="18">
        <v>2047</v>
      </c>
      <c r="E392" s="18">
        <v>2132</v>
      </c>
      <c r="F392" s="18">
        <v>2217</v>
      </c>
      <c r="G392" s="18">
        <v>2302</v>
      </c>
      <c r="H392" s="18">
        <v>2387</v>
      </c>
      <c r="I392" s="30"/>
    </row>
    <row r="393" spans="1:9" s="10" customFormat="1" ht="54" customHeight="1">
      <c r="A393" s="19">
        <v>383</v>
      </c>
      <c r="B393" s="15" t="s">
        <v>56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30">
        <v>116</v>
      </c>
    </row>
    <row r="394" spans="1:9" s="10" customFormat="1" ht="81" customHeight="1">
      <c r="A394" s="19">
        <v>384</v>
      </c>
      <c r="B394" s="15" t="s">
        <v>57</v>
      </c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30">
        <v>133</v>
      </c>
    </row>
    <row r="395" spans="1:9" s="10" customFormat="1" ht="47.25">
      <c r="A395" s="19">
        <v>385</v>
      </c>
      <c r="B395" s="15" t="s">
        <v>58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30">
        <v>133</v>
      </c>
    </row>
    <row r="396" spans="1:9" s="10" customFormat="1" ht="49.5" customHeight="1">
      <c r="A396" s="19">
        <v>386</v>
      </c>
      <c r="B396" s="15" t="s">
        <v>59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30">
        <v>133</v>
      </c>
    </row>
    <row r="397" spans="1:9" s="10" customFormat="1" ht="31.5">
      <c r="A397" s="19">
        <v>387</v>
      </c>
      <c r="B397" s="15" t="s">
        <v>87</v>
      </c>
      <c r="C397" s="18">
        <f>SUM(D397:H397)</f>
        <v>19547</v>
      </c>
      <c r="D397" s="18">
        <v>3759</v>
      </c>
      <c r="E397" s="18">
        <v>3834.2</v>
      </c>
      <c r="F397" s="18">
        <v>3909.4</v>
      </c>
      <c r="G397" s="18">
        <v>3984.6</v>
      </c>
      <c r="H397" s="18">
        <v>4059.8</v>
      </c>
      <c r="I397" s="30">
        <v>133</v>
      </c>
    </row>
    <row r="398" spans="1:9" s="10" customFormat="1" ht="15.75">
      <c r="A398" s="19">
        <v>388</v>
      </c>
      <c r="B398" s="14" t="s">
        <v>11</v>
      </c>
      <c r="C398" s="18">
        <f>SUM(D398:H398)</f>
        <v>19547</v>
      </c>
      <c r="D398" s="18">
        <v>3759</v>
      </c>
      <c r="E398" s="18">
        <v>3834.2</v>
      </c>
      <c r="F398" s="18">
        <v>3909.4</v>
      </c>
      <c r="G398" s="18">
        <v>3984.6</v>
      </c>
      <c r="H398" s="18">
        <v>4059.8</v>
      </c>
      <c r="I398" s="30"/>
    </row>
    <row r="399" spans="1:9" s="10" customFormat="1" ht="66" customHeight="1">
      <c r="A399" s="19">
        <v>389</v>
      </c>
      <c r="B399" s="15" t="s">
        <v>60</v>
      </c>
      <c r="C399" s="18">
        <f>SUM(D399:H399)</f>
        <v>1979.4</v>
      </c>
      <c r="D399" s="18">
        <v>389</v>
      </c>
      <c r="E399" s="18">
        <v>389</v>
      </c>
      <c r="F399" s="18">
        <v>396.8</v>
      </c>
      <c r="G399" s="18">
        <v>400</v>
      </c>
      <c r="H399" s="18">
        <v>404.6</v>
      </c>
      <c r="I399" s="30">
        <v>133</v>
      </c>
    </row>
    <row r="400" spans="1:9" s="10" customFormat="1" ht="15.75">
      <c r="A400" s="19">
        <v>390</v>
      </c>
      <c r="B400" s="14" t="s">
        <v>11</v>
      </c>
      <c r="C400" s="18">
        <f>SUM(D400:H400)</f>
        <v>1979.4</v>
      </c>
      <c r="D400" s="18">
        <v>389</v>
      </c>
      <c r="E400" s="18">
        <v>389</v>
      </c>
      <c r="F400" s="18">
        <v>396.8</v>
      </c>
      <c r="G400" s="18">
        <v>400</v>
      </c>
      <c r="H400" s="18">
        <v>404.6</v>
      </c>
      <c r="I400" s="30"/>
    </row>
    <row r="401" spans="1:9" s="10" customFormat="1" ht="64.5" customHeight="1">
      <c r="A401" s="19">
        <v>391</v>
      </c>
      <c r="B401" s="15" t="s">
        <v>61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30">
        <v>120</v>
      </c>
    </row>
    <row r="402" spans="1:9" s="10" customFormat="1" ht="21" customHeight="1">
      <c r="A402" s="143">
        <v>392</v>
      </c>
      <c r="B402" s="146" t="s">
        <v>54</v>
      </c>
      <c r="C402" s="156"/>
      <c r="D402" s="156"/>
      <c r="E402" s="156"/>
      <c r="F402" s="156"/>
      <c r="G402" s="156"/>
      <c r="H402" s="156"/>
      <c r="I402" s="157"/>
    </row>
    <row r="403" spans="1:9" s="10" customFormat="1" ht="31.5">
      <c r="A403" s="19">
        <v>393</v>
      </c>
      <c r="B403" s="12" t="s">
        <v>3</v>
      </c>
      <c r="C403" s="43">
        <f>SUM(C405+C407)</f>
        <v>69000</v>
      </c>
      <c r="D403" s="43">
        <f>SUM(D405+D407)</f>
        <v>0</v>
      </c>
      <c r="E403" s="43">
        <f>SUM(E405+E407)</f>
        <v>34500</v>
      </c>
      <c r="F403" s="43">
        <f>SUM(F405+F407)</f>
        <v>34500</v>
      </c>
      <c r="G403" s="43">
        <v>0</v>
      </c>
      <c r="H403" s="43">
        <v>0</v>
      </c>
      <c r="I403" s="15"/>
    </row>
    <row r="404" spans="1:9" s="10" customFormat="1" ht="15.75">
      <c r="A404" s="19">
        <v>394</v>
      </c>
      <c r="B404" s="12" t="s">
        <v>17</v>
      </c>
      <c r="C404" s="43">
        <v>0</v>
      </c>
      <c r="D404" s="43">
        <v>0</v>
      </c>
      <c r="E404" s="43">
        <v>0</v>
      </c>
      <c r="F404" s="43">
        <v>0</v>
      </c>
      <c r="G404" s="43">
        <v>0</v>
      </c>
      <c r="H404" s="43">
        <v>0</v>
      </c>
      <c r="I404" s="15"/>
    </row>
    <row r="405" spans="1:9" s="10" customFormat="1" ht="15.75">
      <c r="A405" s="19">
        <v>395</v>
      </c>
      <c r="B405" s="12" t="s">
        <v>10</v>
      </c>
      <c r="C405" s="43">
        <f>SUM(C410+C414)</f>
        <v>62100</v>
      </c>
      <c r="D405" s="43">
        <v>0</v>
      </c>
      <c r="E405" s="43">
        <f t="shared" ref="E405:F407" si="25">SUM(E410+E414)</f>
        <v>31050</v>
      </c>
      <c r="F405" s="43">
        <f t="shared" si="25"/>
        <v>31050</v>
      </c>
      <c r="G405" s="43">
        <v>0</v>
      </c>
      <c r="H405" s="43">
        <v>0</v>
      </c>
      <c r="I405" s="15"/>
    </row>
    <row r="406" spans="1:9" s="10" customFormat="1" ht="15.75">
      <c r="A406" s="19">
        <v>396</v>
      </c>
      <c r="B406" s="12" t="s">
        <v>0</v>
      </c>
      <c r="C406" s="43">
        <f>SUM(C411+C415)</f>
        <v>62100</v>
      </c>
      <c r="D406" s="43">
        <v>0</v>
      </c>
      <c r="E406" s="43">
        <f t="shared" si="25"/>
        <v>31050</v>
      </c>
      <c r="F406" s="43">
        <f t="shared" si="25"/>
        <v>31050</v>
      </c>
      <c r="G406" s="43">
        <v>0</v>
      </c>
      <c r="H406" s="43">
        <v>0</v>
      </c>
      <c r="I406" s="15"/>
    </row>
    <row r="407" spans="1:9" s="10" customFormat="1" ht="15.75">
      <c r="A407" s="19">
        <v>397</v>
      </c>
      <c r="B407" s="12" t="s">
        <v>11</v>
      </c>
      <c r="C407" s="43">
        <f>SUM(C412+C416)</f>
        <v>6900</v>
      </c>
      <c r="D407" s="43">
        <f>SUM(D412)</f>
        <v>0</v>
      </c>
      <c r="E407" s="43">
        <f t="shared" si="25"/>
        <v>3450</v>
      </c>
      <c r="F407" s="43">
        <f t="shared" si="25"/>
        <v>3450</v>
      </c>
      <c r="G407" s="43">
        <v>0</v>
      </c>
      <c r="H407" s="43">
        <v>0</v>
      </c>
      <c r="I407" s="15"/>
    </row>
    <row r="408" spans="1:9" s="10" customFormat="1" ht="16.5" customHeight="1">
      <c r="A408" s="19">
        <v>398</v>
      </c>
      <c r="B408" s="12" t="s">
        <v>14</v>
      </c>
      <c r="C408" s="43">
        <v>0</v>
      </c>
      <c r="D408" s="43">
        <v>0</v>
      </c>
      <c r="E408" s="43">
        <v>0</v>
      </c>
      <c r="F408" s="43">
        <v>0</v>
      </c>
      <c r="G408" s="43">
        <v>0</v>
      </c>
      <c r="H408" s="43">
        <v>0</v>
      </c>
      <c r="I408" s="40"/>
    </row>
    <row r="409" spans="1:9" s="10" customFormat="1" ht="36.75" customHeight="1">
      <c r="A409" s="19">
        <v>399</v>
      </c>
      <c r="B409" s="15" t="s">
        <v>88</v>
      </c>
      <c r="C409" s="18">
        <f>SUM(C410+C412)</f>
        <v>23000</v>
      </c>
      <c r="D409" s="18">
        <v>0</v>
      </c>
      <c r="E409" s="18">
        <f>SUM(E410+E412)</f>
        <v>11500</v>
      </c>
      <c r="F409" s="18">
        <f>SUM(F410+F412+F412)</f>
        <v>12650</v>
      </c>
      <c r="G409" s="18">
        <v>0</v>
      </c>
      <c r="H409" s="18">
        <v>0</v>
      </c>
      <c r="I409" s="19">
        <v>119</v>
      </c>
    </row>
    <row r="410" spans="1:9" s="10" customFormat="1" ht="15.75">
      <c r="A410" s="19">
        <v>400</v>
      </c>
      <c r="B410" s="14" t="s">
        <v>10</v>
      </c>
      <c r="C410" s="66">
        <v>20700</v>
      </c>
      <c r="D410" s="66">
        <v>0</v>
      </c>
      <c r="E410" s="66">
        <v>10350</v>
      </c>
      <c r="F410" s="18">
        <v>10350</v>
      </c>
      <c r="G410" s="18">
        <v>0</v>
      </c>
      <c r="H410" s="18">
        <v>0</v>
      </c>
      <c r="I410" s="19"/>
    </row>
    <row r="411" spans="1:9" s="10" customFormat="1" ht="15.75">
      <c r="A411" s="19">
        <v>401</v>
      </c>
      <c r="B411" s="14" t="s">
        <v>0</v>
      </c>
      <c r="C411" s="66">
        <v>20700</v>
      </c>
      <c r="D411" s="66">
        <v>0</v>
      </c>
      <c r="E411" s="66">
        <v>10350</v>
      </c>
      <c r="F411" s="18">
        <v>10350</v>
      </c>
      <c r="G411" s="18">
        <v>0</v>
      </c>
      <c r="H411" s="18">
        <v>0</v>
      </c>
      <c r="I411" s="19"/>
    </row>
    <row r="412" spans="1:9" s="10" customFormat="1" ht="15.75">
      <c r="A412" s="19">
        <v>402</v>
      </c>
      <c r="B412" s="14" t="s">
        <v>11</v>
      </c>
      <c r="C412" s="67">
        <v>2300</v>
      </c>
      <c r="D412" s="67">
        <v>0</v>
      </c>
      <c r="E412" s="67">
        <v>1150</v>
      </c>
      <c r="F412" s="18">
        <v>1150</v>
      </c>
      <c r="G412" s="18">
        <v>0</v>
      </c>
      <c r="H412" s="18">
        <v>0</v>
      </c>
      <c r="I412" s="19"/>
    </row>
    <row r="413" spans="1:9" s="10" customFormat="1" ht="18" customHeight="1">
      <c r="A413" s="19">
        <v>403</v>
      </c>
      <c r="B413" s="15" t="s">
        <v>89</v>
      </c>
      <c r="C413" s="18">
        <v>46000</v>
      </c>
      <c r="D413" s="18">
        <v>0</v>
      </c>
      <c r="E413" s="18">
        <v>23000</v>
      </c>
      <c r="F413" s="18">
        <v>23000</v>
      </c>
      <c r="G413" s="18">
        <v>0</v>
      </c>
      <c r="H413" s="18">
        <v>0</v>
      </c>
      <c r="I413" s="19">
        <v>118</v>
      </c>
    </row>
    <row r="414" spans="1:9" s="10" customFormat="1" ht="15.75">
      <c r="A414" s="19">
        <v>404</v>
      </c>
      <c r="B414" s="14" t="s">
        <v>10</v>
      </c>
      <c r="C414" s="67">
        <v>41400</v>
      </c>
      <c r="D414" s="67">
        <v>0</v>
      </c>
      <c r="E414" s="67">
        <v>20700</v>
      </c>
      <c r="F414" s="67">
        <v>20700</v>
      </c>
      <c r="G414" s="18">
        <v>0</v>
      </c>
      <c r="H414" s="18">
        <v>0</v>
      </c>
      <c r="I414" s="19"/>
    </row>
    <row r="415" spans="1:9" s="10" customFormat="1" ht="15.75">
      <c r="A415" s="19">
        <v>405</v>
      </c>
      <c r="B415" s="14" t="s">
        <v>0</v>
      </c>
      <c r="C415" s="67">
        <v>41400</v>
      </c>
      <c r="D415" s="67">
        <v>0</v>
      </c>
      <c r="E415" s="67">
        <v>20700</v>
      </c>
      <c r="F415" s="67">
        <v>20700</v>
      </c>
      <c r="G415" s="18">
        <v>0</v>
      </c>
      <c r="H415" s="18">
        <v>0</v>
      </c>
      <c r="I415" s="19"/>
    </row>
    <row r="416" spans="1:9" s="10" customFormat="1" ht="15.75">
      <c r="A416" s="19">
        <v>406</v>
      </c>
      <c r="B416" s="14" t="s">
        <v>11</v>
      </c>
      <c r="C416" s="67">
        <v>4600</v>
      </c>
      <c r="D416" s="66">
        <v>0</v>
      </c>
      <c r="E416" s="66">
        <v>2300</v>
      </c>
      <c r="F416" s="66">
        <v>2300</v>
      </c>
      <c r="G416" s="18">
        <v>0</v>
      </c>
      <c r="H416" s="18">
        <v>0</v>
      </c>
      <c r="I416" s="19"/>
    </row>
    <row r="417" spans="1:9" s="10" customFormat="1" ht="17.25" customHeight="1">
      <c r="A417" s="143">
        <v>407</v>
      </c>
      <c r="B417" s="146" t="s">
        <v>55</v>
      </c>
      <c r="C417" s="156"/>
      <c r="D417" s="156"/>
      <c r="E417" s="156"/>
      <c r="F417" s="156"/>
      <c r="G417" s="156"/>
      <c r="H417" s="156"/>
      <c r="I417" s="157"/>
    </row>
    <row r="418" spans="1:9" s="10" customFormat="1" ht="50.25" customHeight="1">
      <c r="A418" s="19">
        <v>408</v>
      </c>
      <c r="B418" s="15" t="s">
        <v>168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9">
        <v>123</v>
      </c>
    </row>
    <row r="419" spans="1:9" s="10" customFormat="1" ht="47.25">
      <c r="A419" s="19">
        <v>409</v>
      </c>
      <c r="B419" s="15" t="s">
        <v>169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9">
        <v>124</v>
      </c>
    </row>
    <row r="420" spans="1:9" s="10" customFormat="1" ht="24" customHeight="1">
      <c r="A420" s="141">
        <v>410</v>
      </c>
      <c r="B420" s="113" t="s">
        <v>62</v>
      </c>
      <c r="C420" s="114"/>
      <c r="D420" s="114"/>
      <c r="E420" s="114"/>
      <c r="F420" s="114"/>
      <c r="G420" s="114"/>
      <c r="H420" s="114"/>
      <c r="I420" s="115"/>
    </row>
    <row r="421" spans="1:9" s="10" customFormat="1" ht="21" customHeight="1">
      <c r="A421" s="143">
        <v>411</v>
      </c>
      <c r="B421" s="146" t="s">
        <v>63</v>
      </c>
      <c r="C421" s="156"/>
      <c r="D421" s="156"/>
      <c r="E421" s="156"/>
      <c r="F421" s="156"/>
      <c r="G421" s="156"/>
      <c r="H421" s="156"/>
      <c r="I421" s="157"/>
    </row>
    <row r="422" spans="1:9" ht="15.75" customHeight="1">
      <c r="A422" s="19">
        <v>412</v>
      </c>
      <c r="B422" s="12" t="s">
        <v>6</v>
      </c>
      <c r="C422" s="13">
        <f t="shared" ref="C422:H422" si="26">C428</f>
        <v>12290</v>
      </c>
      <c r="D422" s="13">
        <f t="shared" si="26"/>
        <v>2458</v>
      </c>
      <c r="E422" s="13">
        <f t="shared" si="26"/>
        <v>2458</v>
      </c>
      <c r="F422" s="13">
        <f t="shared" si="26"/>
        <v>2458</v>
      </c>
      <c r="G422" s="13">
        <f t="shared" si="26"/>
        <v>2458</v>
      </c>
      <c r="H422" s="13">
        <f t="shared" si="26"/>
        <v>2458</v>
      </c>
      <c r="I422" s="15"/>
    </row>
    <row r="423" spans="1:9" ht="15.75" customHeight="1">
      <c r="A423" s="19">
        <v>413</v>
      </c>
      <c r="B423" s="12" t="s">
        <v>17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5"/>
    </row>
    <row r="424" spans="1:9" ht="16.5" customHeight="1">
      <c r="A424" s="19">
        <v>414</v>
      </c>
      <c r="B424" s="12" t="s">
        <v>10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5"/>
    </row>
    <row r="425" spans="1:9" s="10" customFormat="1" ht="15.75" customHeight="1">
      <c r="A425" s="19">
        <v>415</v>
      </c>
      <c r="B425" s="12" t="s">
        <v>0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5"/>
    </row>
    <row r="426" spans="1:9" s="10" customFormat="1" ht="15.75">
      <c r="A426" s="19">
        <v>416</v>
      </c>
      <c r="B426" s="12" t="s">
        <v>11</v>
      </c>
      <c r="C426" s="13">
        <v>12290</v>
      </c>
      <c r="D426" s="13">
        <f>D428</f>
        <v>2458</v>
      </c>
      <c r="E426" s="13">
        <f>E428</f>
        <v>2458</v>
      </c>
      <c r="F426" s="13">
        <f>F428</f>
        <v>2458</v>
      </c>
      <c r="G426" s="13">
        <f>G428</f>
        <v>2458</v>
      </c>
      <c r="H426" s="13">
        <f>H428</f>
        <v>2458</v>
      </c>
      <c r="I426" s="15"/>
    </row>
    <row r="427" spans="1:9" s="10" customFormat="1" ht="15.75">
      <c r="A427" s="19">
        <v>417</v>
      </c>
      <c r="B427" s="12" t="s">
        <v>5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5"/>
    </row>
    <row r="428" spans="1:9" s="10" customFormat="1" ht="51" customHeight="1">
      <c r="A428" s="19">
        <v>418</v>
      </c>
      <c r="B428" s="15" t="s">
        <v>170</v>
      </c>
      <c r="C428" s="16">
        <f>SUM(D428:H428)</f>
        <v>12290</v>
      </c>
      <c r="D428" s="16">
        <v>2458</v>
      </c>
      <c r="E428" s="16">
        <v>2458</v>
      </c>
      <c r="F428" s="16">
        <v>2458</v>
      </c>
      <c r="G428" s="16">
        <v>2458</v>
      </c>
      <c r="H428" s="16">
        <v>2458</v>
      </c>
      <c r="I428" s="26">
        <v>129</v>
      </c>
    </row>
    <row r="429" spans="1:9" s="10" customFormat="1" ht="15.75">
      <c r="A429" s="19">
        <v>419</v>
      </c>
      <c r="B429" s="14" t="s">
        <v>11</v>
      </c>
      <c r="C429" s="16">
        <f>SUM(D429:H429)</f>
        <v>12290</v>
      </c>
      <c r="D429" s="16">
        <v>2458</v>
      </c>
      <c r="E429" s="16">
        <v>2458</v>
      </c>
      <c r="F429" s="16">
        <v>2458</v>
      </c>
      <c r="G429" s="16">
        <v>2458</v>
      </c>
      <c r="H429" s="16">
        <v>2458</v>
      </c>
      <c r="I429" s="63"/>
    </row>
    <row r="430" spans="1:9" s="10" customFormat="1" ht="21" customHeight="1">
      <c r="A430" s="143">
        <v>420</v>
      </c>
      <c r="B430" s="146" t="s">
        <v>64</v>
      </c>
      <c r="C430" s="156"/>
      <c r="D430" s="156"/>
      <c r="E430" s="156"/>
      <c r="F430" s="156"/>
      <c r="G430" s="156"/>
      <c r="H430" s="156"/>
      <c r="I430" s="157"/>
    </row>
    <row r="431" spans="1:9" ht="16.5" customHeight="1">
      <c r="A431" s="19">
        <v>421</v>
      </c>
      <c r="B431" s="12" t="s">
        <v>6</v>
      </c>
      <c r="C431" s="43">
        <v>2510</v>
      </c>
      <c r="D431" s="43">
        <v>591</v>
      </c>
      <c r="E431" s="43">
        <v>591</v>
      </c>
      <c r="F431" s="43">
        <v>591</v>
      </c>
      <c r="G431" s="43">
        <v>426</v>
      </c>
      <c r="H431" s="43">
        <v>311</v>
      </c>
      <c r="I431" s="15"/>
    </row>
    <row r="432" spans="1:9" ht="15.75" customHeight="1">
      <c r="A432" s="19">
        <v>422</v>
      </c>
      <c r="B432" s="12" t="s">
        <v>17</v>
      </c>
      <c r="C432" s="43">
        <v>0</v>
      </c>
      <c r="D432" s="43">
        <v>0</v>
      </c>
      <c r="E432" s="43">
        <v>0</v>
      </c>
      <c r="F432" s="43">
        <v>0</v>
      </c>
      <c r="G432" s="43">
        <v>0</v>
      </c>
      <c r="H432" s="43">
        <v>0</v>
      </c>
      <c r="I432" s="15"/>
    </row>
    <row r="433" spans="1:9" s="8" customFormat="1" ht="15.75" customHeight="1">
      <c r="A433" s="19">
        <v>423</v>
      </c>
      <c r="B433" s="12" t="s">
        <v>10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15"/>
    </row>
    <row r="434" spans="1:9" s="8" customFormat="1" ht="15.75" customHeight="1">
      <c r="A434" s="19">
        <v>424</v>
      </c>
      <c r="B434" s="12" t="s">
        <v>0</v>
      </c>
      <c r="C434" s="43">
        <v>0</v>
      </c>
      <c r="D434" s="43">
        <v>0</v>
      </c>
      <c r="E434" s="43">
        <v>0</v>
      </c>
      <c r="F434" s="43">
        <v>0</v>
      </c>
      <c r="G434" s="43">
        <v>0</v>
      </c>
      <c r="H434" s="43">
        <v>0</v>
      </c>
      <c r="I434" s="15"/>
    </row>
    <row r="435" spans="1:9" s="10" customFormat="1" ht="16.5" customHeight="1">
      <c r="A435" s="19">
        <v>425</v>
      </c>
      <c r="B435" s="12" t="s">
        <v>11</v>
      </c>
      <c r="C435" s="43">
        <f>SUM(D435:H435)</f>
        <v>2510</v>
      </c>
      <c r="D435" s="43">
        <f>SUM(D438+D440+D442+D444)</f>
        <v>591</v>
      </c>
      <c r="E435" s="43">
        <f>SUM(E438+E440+E442+E444)</f>
        <v>591</v>
      </c>
      <c r="F435" s="43">
        <f>SUM(F438+F440+F442+F444)</f>
        <v>591</v>
      </c>
      <c r="G435" s="43">
        <f>SUM(G437+G440+G442+G444)</f>
        <v>426</v>
      </c>
      <c r="H435" s="43">
        <f>SUM(H438+H440+H442+H444)</f>
        <v>311</v>
      </c>
      <c r="I435" s="15"/>
    </row>
    <row r="436" spans="1:9" s="10" customFormat="1" ht="15.75">
      <c r="A436" s="19">
        <v>426</v>
      </c>
      <c r="B436" s="68" t="s">
        <v>5</v>
      </c>
      <c r="C436" s="70">
        <v>0</v>
      </c>
      <c r="D436" s="70">
        <v>0</v>
      </c>
      <c r="E436" s="70">
        <v>0</v>
      </c>
      <c r="F436" s="70">
        <v>0</v>
      </c>
      <c r="G436" s="70">
        <v>0</v>
      </c>
      <c r="H436" s="70">
        <v>0</v>
      </c>
      <c r="I436" s="36"/>
    </row>
    <row r="437" spans="1:9" s="10" customFormat="1" ht="15.75">
      <c r="A437" s="19">
        <v>427</v>
      </c>
      <c r="B437" s="39" t="s">
        <v>171</v>
      </c>
      <c r="C437" s="53">
        <v>1537</v>
      </c>
      <c r="D437" s="53">
        <v>386</v>
      </c>
      <c r="E437" s="53">
        <v>386</v>
      </c>
      <c r="F437" s="53">
        <v>455</v>
      </c>
      <c r="G437" s="53">
        <v>215</v>
      </c>
      <c r="H437" s="53">
        <v>95</v>
      </c>
      <c r="I437" s="11">
        <v>131</v>
      </c>
    </row>
    <row r="438" spans="1:9" s="10" customFormat="1" ht="15.75">
      <c r="A438" s="19">
        <v>428</v>
      </c>
      <c r="B438" s="69" t="s">
        <v>65</v>
      </c>
      <c r="C438" s="53">
        <v>1537</v>
      </c>
      <c r="D438" s="53">
        <v>386</v>
      </c>
      <c r="E438" s="53">
        <v>386</v>
      </c>
      <c r="F438" s="53">
        <v>455</v>
      </c>
      <c r="G438" s="53">
        <v>215</v>
      </c>
      <c r="H438" s="53">
        <v>95</v>
      </c>
      <c r="I438" s="11"/>
    </row>
    <row r="439" spans="1:9" s="10" customFormat="1" ht="31.5">
      <c r="A439" s="19">
        <v>429</v>
      </c>
      <c r="B439" s="39" t="s">
        <v>172</v>
      </c>
      <c r="C439" s="53">
        <v>449</v>
      </c>
      <c r="D439" s="53">
        <v>147</v>
      </c>
      <c r="E439" s="53">
        <v>147</v>
      </c>
      <c r="F439" s="53">
        <v>0</v>
      </c>
      <c r="G439" s="53">
        <v>75</v>
      </c>
      <c r="H439" s="53">
        <v>80</v>
      </c>
      <c r="I439" s="11">
        <v>132</v>
      </c>
    </row>
    <row r="440" spans="1:9" s="10" customFormat="1" ht="15.75">
      <c r="A440" s="19">
        <v>430</v>
      </c>
      <c r="B440" s="69" t="s">
        <v>65</v>
      </c>
      <c r="C440" s="53">
        <v>449</v>
      </c>
      <c r="D440" s="53">
        <v>147</v>
      </c>
      <c r="E440" s="53">
        <v>147</v>
      </c>
      <c r="F440" s="53">
        <v>0</v>
      </c>
      <c r="G440" s="53">
        <v>75</v>
      </c>
      <c r="H440" s="53">
        <v>80</v>
      </c>
      <c r="I440" s="11"/>
    </row>
    <row r="441" spans="1:9" s="10" customFormat="1" ht="49.5" customHeight="1">
      <c r="A441" s="19">
        <v>431</v>
      </c>
      <c r="B441" s="39" t="s">
        <v>173</v>
      </c>
      <c r="C441" s="53">
        <v>15</v>
      </c>
      <c r="D441" s="53">
        <v>3</v>
      </c>
      <c r="E441" s="53">
        <v>3</v>
      </c>
      <c r="F441" s="53">
        <v>3</v>
      </c>
      <c r="G441" s="53">
        <v>3</v>
      </c>
      <c r="H441" s="53">
        <v>3</v>
      </c>
      <c r="I441" s="11">
        <v>133</v>
      </c>
    </row>
    <row r="442" spans="1:9" s="10" customFormat="1" ht="15.75">
      <c r="A442" s="19">
        <v>432</v>
      </c>
      <c r="B442" s="69" t="s">
        <v>65</v>
      </c>
      <c r="C442" s="53">
        <v>15</v>
      </c>
      <c r="D442" s="53">
        <v>3</v>
      </c>
      <c r="E442" s="53">
        <v>3</v>
      </c>
      <c r="F442" s="53">
        <v>3</v>
      </c>
      <c r="G442" s="53">
        <v>3</v>
      </c>
      <c r="H442" s="53">
        <v>3</v>
      </c>
      <c r="I442" s="11"/>
    </row>
    <row r="443" spans="1:9" s="10" customFormat="1" ht="48.75" customHeight="1">
      <c r="A443" s="19">
        <v>433</v>
      </c>
      <c r="B443" s="39" t="s">
        <v>174</v>
      </c>
      <c r="C443" s="53">
        <v>509</v>
      </c>
      <c r="D443" s="53">
        <v>55</v>
      </c>
      <c r="E443" s="53">
        <v>55</v>
      </c>
      <c r="F443" s="53">
        <v>133</v>
      </c>
      <c r="G443" s="53">
        <v>133</v>
      </c>
      <c r="H443" s="53">
        <v>133</v>
      </c>
      <c r="I443" s="11">
        <v>134</v>
      </c>
    </row>
    <row r="444" spans="1:9" s="10" customFormat="1" ht="15.75">
      <c r="A444" s="19">
        <v>434</v>
      </c>
      <c r="B444" s="69" t="s">
        <v>65</v>
      </c>
      <c r="C444" s="53">
        <v>509</v>
      </c>
      <c r="D444" s="53">
        <v>55</v>
      </c>
      <c r="E444" s="53">
        <v>55</v>
      </c>
      <c r="F444" s="53">
        <v>133</v>
      </c>
      <c r="G444" s="53">
        <v>133</v>
      </c>
      <c r="H444" s="53">
        <v>133</v>
      </c>
      <c r="I444" s="11"/>
    </row>
    <row r="445" spans="1:9" s="10" customFormat="1" ht="23.25" customHeight="1">
      <c r="A445" s="141">
        <v>435</v>
      </c>
      <c r="B445" s="116" t="s">
        <v>66</v>
      </c>
      <c r="C445" s="117"/>
      <c r="D445" s="117"/>
      <c r="E445" s="117"/>
      <c r="F445" s="117"/>
      <c r="G445" s="117"/>
      <c r="H445" s="117"/>
      <c r="I445" s="118"/>
    </row>
    <row r="446" spans="1:9" s="10" customFormat="1" ht="33" customHeight="1">
      <c r="A446" s="143">
        <v>436</v>
      </c>
      <c r="B446" s="146" t="s">
        <v>20</v>
      </c>
      <c r="C446" s="156"/>
      <c r="D446" s="156"/>
      <c r="E446" s="156"/>
      <c r="F446" s="156"/>
      <c r="G446" s="156"/>
      <c r="H446" s="156"/>
      <c r="I446" s="157"/>
    </row>
    <row r="447" spans="1:9" s="10" customFormat="1" ht="33.75" customHeight="1">
      <c r="A447" s="19">
        <v>437</v>
      </c>
      <c r="B447" s="15" t="s">
        <v>175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26">
        <v>137</v>
      </c>
    </row>
    <row r="448" spans="1:9" s="10" customFormat="1" ht="81.75" customHeight="1">
      <c r="A448" s="19">
        <v>438</v>
      </c>
      <c r="B448" s="15" t="s">
        <v>176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26">
        <v>137</v>
      </c>
    </row>
    <row r="449" spans="1:9" s="10" customFormat="1" ht="38.25" customHeight="1">
      <c r="A449" s="141">
        <v>439</v>
      </c>
      <c r="B449" s="113" t="s">
        <v>67</v>
      </c>
      <c r="C449" s="114"/>
      <c r="D449" s="114"/>
      <c r="E449" s="114"/>
      <c r="F449" s="114"/>
      <c r="G449" s="114"/>
      <c r="H449" s="114"/>
      <c r="I449" s="115"/>
    </row>
    <row r="450" spans="1:9" s="10" customFormat="1" ht="21" customHeight="1">
      <c r="A450" s="143">
        <v>440</v>
      </c>
      <c r="B450" s="146" t="s">
        <v>68</v>
      </c>
      <c r="C450" s="156"/>
      <c r="D450" s="156"/>
      <c r="E450" s="156"/>
      <c r="F450" s="156"/>
      <c r="G450" s="156"/>
      <c r="H450" s="156"/>
      <c r="I450" s="157"/>
    </row>
    <row r="451" spans="1:9" s="10" customFormat="1" ht="52.5" customHeight="1">
      <c r="A451" s="19">
        <v>441</v>
      </c>
      <c r="B451" s="15" t="s">
        <v>177</v>
      </c>
      <c r="C451" s="18">
        <v>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9">
        <v>142</v>
      </c>
    </row>
    <row r="452" spans="1:9" s="10" customFormat="1" ht="37.5" customHeight="1">
      <c r="A452" s="19">
        <v>442</v>
      </c>
      <c r="B452" s="15" t="s">
        <v>178</v>
      </c>
      <c r="C452" s="18">
        <v>0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6">
        <v>145</v>
      </c>
    </row>
    <row r="453" spans="1:9" s="10" customFormat="1" ht="33" customHeight="1">
      <c r="A453" s="143">
        <v>443</v>
      </c>
      <c r="B453" s="146" t="s">
        <v>69</v>
      </c>
      <c r="C453" s="156"/>
      <c r="D453" s="156"/>
      <c r="E453" s="156"/>
      <c r="F453" s="156"/>
      <c r="G453" s="156"/>
      <c r="H453" s="156"/>
      <c r="I453" s="157"/>
    </row>
    <row r="454" spans="1:9" s="10" customFormat="1" ht="48" customHeight="1">
      <c r="A454" s="19">
        <v>444</v>
      </c>
      <c r="B454" s="15" t="s">
        <v>179</v>
      </c>
      <c r="C454" s="16">
        <v>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9">
        <v>147</v>
      </c>
    </row>
    <row r="455" spans="1:9" s="10" customFormat="1" ht="21" customHeight="1">
      <c r="A455" s="143">
        <v>445</v>
      </c>
      <c r="B455" s="146" t="s">
        <v>70</v>
      </c>
      <c r="C455" s="156"/>
      <c r="D455" s="156"/>
      <c r="E455" s="156"/>
      <c r="F455" s="156"/>
      <c r="G455" s="156"/>
      <c r="H455" s="156"/>
      <c r="I455" s="157"/>
    </row>
    <row r="456" spans="1:9" s="10" customFormat="1" ht="78.75">
      <c r="A456" s="19">
        <v>446</v>
      </c>
      <c r="B456" s="15" t="s">
        <v>180</v>
      </c>
      <c r="C456" s="16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1">
        <v>149</v>
      </c>
    </row>
    <row r="457" spans="1:9" s="10" customFormat="1" ht="31.5">
      <c r="A457" s="19">
        <v>447</v>
      </c>
      <c r="B457" s="15" t="s">
        <v>181</v>
      </c>
      <c r="C457" s="16"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1">
        <v>149</v>
      </c>
    </row>
    <row r="458" spans="1:9" s="10" customFormat="1" ht="21" customHeight="1">
      <c r="A458" s="143">
        <v>448</v>
      </c>
      <c r="B458" s="146" t="s">
        <v>71</v>
      </c>
      <c r="C458" s="156"/>
      <c r="D458" s="156"/>
      <c r="E458" s="156"/>
      <c r="F458" s="156"/>
      <c r="G458" s="156"/>
      <c r="H458" s="156"/>
      <c r="I458" s="157"/>
    </row>
    <row r="459" spans="1:9" s="10" customFormat="1" ht="98.25" customHeight="1">
      <c r="A459" s="19">
        <v>449</v>
      </c>
      <c r="B459" s="15" t="s">
        <v>182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9">
        <v>150</v>
      </c>
    </row>
    <row r="460" spans="1:9" s="10" customFormat="1" ht="66" customHeight="1">
      <c r="A460" s="19">
        <v>450</v>
      </c>
      <c r="B460" s="15" t="s">
        <v>183</v>
      </c>
      <c r="C460" s="16">
        <v>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9">
        <v>150</v>
      </c>
    </row>
    <row r="461" spans="1:9" s="10" customFormat="1" ht="24" customHeight="1">
      <c r="A461" s="141">
        <v>451</v>
      </c>
      <c r="B461" s="113" t="s">
        <v>72</v>
      </c>
      <c r="C461" s="114"/>
      <c r="D461" s="114"/>
      <c r="E461" s="114"/>
      <c r="F461" s="114"/>
      <c r="G461" s="114"/>
      <c r="H461" s="114"/>
      <c r="I461" s="115"/>
    </row>
    <row r="462" spans="1:9" s="10" customFormat="1" ht="21" customHeight="1">
      <c r="A462" s="143">
        <v>452</v>
      </c>
      <c r="B462" s="146" t="s">
        <v>73</v>
      </c>
      <c r="C462" s="156"/>
      <c r="D462" s="156"/>
      <c r="E462" s="156"/>
      <c r="F462" s="156"/>
      <c r="G462" s="156"/>
      <c r="H462" s="156"/>
      <c r="I462" s="157"/>
    </row>
    <row r="463" spans="1:9" s="10" customFormat="1" ht="18.75" customHeight="1">
      <c r="A463" s="19">
        <v>453</v>
      </c>
      <c r="B463" s="27" t="s">
        <v>7</v>
      </c>
      <c r="C463" s="70">
        <f>SUM(D463:H463)</f>
        <v>6180</v>
      </c>
      <c r="D463" s="70">
        <v>1236</v>
      </c>
      <c r="E463" s="70">
        <v>1236</v>
      </c>
      <c r="F463" s="70">
        <v>1236</v>
      </c>
      <c r="G463" s="70">
        <v>1236</v>
      </c>
      <c r="H463" s="70">
        <v>1236</v>
      </c>
      <c r="I463" s="28"/>
    </row>
    <row r="464" spans="1:9" s="10" customFormat="1" ht="15.75">
      <c r="A464" s="19">
        <v>454</v>
      </c>
      <c r="B464" s="12" t="s">
        <v>17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15"/>
    </row>
    <row r="465" spans="1:9" s="9" customFormat="1" ht="15.75" customHeight="1">
      <c r="A465" s="19">
        <v>455</v>
      </c>
      <c r="B465" s="12" t="s">
        <v>10</v>
      </c>
      <c r="C465" s="43"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15"/>
    </row>
    <row r="466" spans="1:9" s="9" customFormat="1" ht="15.75" customHeight="1">
      <c r="A466" s="19">
        <v>456</v>
      </c>
      <c r="B466" s="12" t="s">
        <v>0</v>
      </c>
      <c r="C466" s="43"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15"/>
    </row>
    <row r="467" spans="1:9" s="9" customFormat="1" ht="15.75" customHeight="1">
      <c r="A467" s="19">
        <v>457</v>
      </c>
      <c r="B467" s="12" t="s">
        <v>11</v>
      </c>
      <c r="C467" s="70">
        <f>SUM(D467:H467)</f>
        <v>6180</v>
      </c>
      <c r="D467" s="70">
        <v>1236</v>
      </c>
      <c r="E467" s="70">
        <v>1236</v>
      </c>
      <c r="F467" s="70">
        <v>1236</v>
      </c>
      <c r="G467" s="70">
        <v>1236</v>
      </c>
      <c r="H467" s="70">
        <v>1236</v>
      </c>
      <c r="I467" s="15"/>
    </row>
    <row r="468" spans="1:9" s="9" customFormat="1" ht="15.75" customHeight="1">
      <c r="A468" s="19">
        <v>458</v>
      </c>
      <c r="B468" s="12" t="s">
        <v>14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15"/>
    </row>
    <row r="469" spans="1:9" s="9" customFormat="1" ht="53.25" customHeight="1">
      <c r="A469" s="19">
        <v>459</v>
      </c>
      <c r="B469" s="36" t="s">
        <v>184</v>
      </c>
      <c r="C469" s="47">
        <f>SUM(D469:H469)</f>
        <v>6180</v>
      </c>
      <c r="D469" s="47">
        <v>1236</v>
      </c>
      <c r="E469" s="47">
        <v>1236</v>
      </c>
      <c r="F469" s="47">
        <v>1236</v>
      </c>
      <c r="G469" s="47">
        <v>1236</v>
      </c>
      <c r="H469" s="47">
        <v>1236</v>
      </c>
      <c r="I469" s="35">
        <v>154</v>
      </c>
    </row>
    <row r="470" spans="1:9" s="9" customFormat="1" ht="16.5" customHeight="1">
      <c r="A470" s="19">
        <v>460</v>
      </c>
      <c r="B470" s="69" t="s">
        <v>11</v>
      </c>
      <c r="C470" s="47">
        <f>SUM(D470:H470)</f>
        <v>6180</v>
      </c>
      <c r="D470" s="47">
        <v>1236</v>
      </c>
      <c r="E470" s="47">
        <v>1236</v>
      </c>
      <c r="F470" s="47">
        <v>1236</v>
      </c>
      <c r="G470" s="47">
        <v>1236</v>
      </c>
      <c r="H470" s="47">
        <v>1236</v>
      </c>
      <c r="I470" s="15"/>
    </row>
    <row r="471" spans="1:9" s="9" customFormat="1" ht="20.25" customHeight="1">
      <c r="A471" s="143">
        <v>461</v>
      </c>
      <c r="B471" s="152" t="s">
        <v>91</v>
      </c>
      <c r="C471" s="153"/>
      <c r="D471" s="153"/>
      <c r="E471" s="153"/>
      <c r="F471" s="153"/>
      <c r="G471" s="153"/>
      <c r="H471" s="153"/>
      <c r="I471" s="154"/>
    </row>
    <row r="472" spans="1:9" s="9" customFormat="1" ht="17.25" customHeight="1">
      <c r="A472" s="19">
        <v>462</v>
      </c>
      <c r="B472" s="27" t="s">
        <v>7</v>
      </c>
      <c r="C472" s="73">
        <v>2346</v>
      </c>
      <c r="D472" s="73">
        <v>1096</v>
      </c>
      <c r="E472" s="73">
        <v>628</v>
      </c>
      <c r="F472" s="73">
        <v>622</v>
      </c>
      <c r="G472" s="73">
        <v>0</v>
      </c>
      <c r="H472" s="73">
        <v>0</v>
      </c>
      <c r="I472" s="71"/>
    </row>
    <row r="473" spans="1:9" s="9" customFormat="1" ht="17.25" customHeight="1">
      <c r="A473" s="19">
        <v>463</v>
      </c>
      <c r="B473" s="12" t="s">
        <v>17</v>
      </c>
      <c r="C473" s="73">
        <v>0</v>
      </c>
      <c r="D473" s="73">
        <v>0</v>
      </c>
      <c r="E473" s="73">
        <v>0</v>
      </c>
      <c r="F473" s="73">
        <v>0</v>
      </c>
      <c r="G473" s="73">
        <v>0</v>
      </c>
      <c r="H473" s="73">
        <v>0</v>
      </c>
      <c r="I473" s="71"/>
    </row>
    <row r="474" spans="1:9" s="9" customFormat="1" ht="15.75" customHeight="1">
      <c r="A474" s="19">
        <v>464</v>
      </c>
      <c r="B474" s="12" t="s">
        <v>10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1"/>
    </row>
    <row r="475" spans="1:9" s="9" customFormat="1" ht="16.5" customHeight="1">
      <c r="A475" s="19">
        <v>465</v>
      </c>
      <c r="B475" s="12" t="s">
        <v>0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1"/>
    </row>
    <row r="476" spans="1:9" s="9" customFormat="1" ht="16.5" customHeight="1">
      <c r="A476" s="19">
        <v>466</v>
      </c>
      <c r="B476" s="12" t="s">
        <v>11</v>
      </c>
      <c r="C476" s="73">
        <f>SUM(C479+C481+C483)</f>
        <v>2346</v>
      </c>
      <c r="D476" s="73">
        <f>SUM(D479+D481+D483)</f>
        <v>1096</v>
      </c>
      <c r="E476" s="73">
        <f>SUM(E479+E481+E483)</f>
        <v>628</v>
      </c>
      <c r="F476" s="73">
        <f>SUM(F479+F481+F483)</f>
        <v>622</v>
      </c>
      <c r="G476" s="73">
        <f>SUM(G479+G481+G483)</f>
        <v>0</v>
      </c>
      <c r="H476" s="73">
        <v>0</v>
      </c>
      <c r="I476" s="71"/>
    </row>
    <row r="477" spans="1:9" s="9" customFormat="1" ht="16.5" customHeight="1">
      <c r="A477" s="19">
        <v>467</v>
      </c>
      <c r="B477" s="12" t="s">
        <v>14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1"/>
    </row>
    <row r="478" spans="1:9" s="9" customFormat="1" ht="15.75" customHeight="1">
      <c r="A478" s="19">
        <v>468</v>
      </c>
      <c r="B478" s="39" t="s">
        <v>185</v>
      </c>
      <c r="C478" s="53">
        <f>SUM(D478:H478)</f>
        <v>851</v>
      </c>
      <c r="D478" s="53">
        <v>226</v>
      </c>
      <c r="E478" s="53">
        <v>314</v>
      </c>
      <c r="F478" s="53">
        <v>311</v>
      </c>
      <c r="G478" s="53">
        <v>0</v>
      </c>
      <c r="H478" s="53">
        <v>0</v>
      </c>
      <c r="I478" s="38">
        <v>156</v>
      </c>
    </row>
    <row r="479" spans="1:9" s="9" customFormat="1" ht="15.75" customHeight="1">
      <c r="A479" s="19">
        <v>469</v>
      </c>
      <c r="B479" s="69" t="s">
        <v>11</v>
      </c>
      <c r="C479" s="53">
        <v>851</v>
      </c>
      <c r="D479" s="53">
        <v>226</v>
      </c>
      <c r="E479" s="53">
        <v>314</v>
      </c>
      <c r="F479" s="53">
        <v>311</v>
      </c>
      <c r="G479" s="53">
        <v>0</v>
      </c>
      <c r="H479" s="53">
        <v>0</v>
      </c>
      <c r="I479" s="38"/>
    </row>
    <row r="480" spans="1:9" s="9" customFormat="1" ht="33" customHeight="1">
      <c r="A480" s="19">
        <v>470</v>
      </c>
      <c r="B480" s="39" t="s">
        <v>186</v>
      </c>
      <c r="C480" s="53">
        <v>625</v>
      </c>
      <c r="D480" s="53">
        <v>0</v>
      </c>
      <c r="E480" s="53">
        <v>314</v>
      </c>
      <c r="F480" s="53">
        <v>311</v>
      </c>
      <c r="G480" s="53">
        <v>0</v>
      </c>
      <c r="H480" s="53">
        <v>0</v>
      </c>
      <c r="I480" s="38">
        <v>157</v>
      </c>
    </row>
    <row r="481" spans="1:9" s="9" customFormat="1" ht="15.75" customHeight="1">
      <c r="A481" s="19">
        <v>471</v>
      </c>
      <c r="B481" s="69" t="s">
        <v>11</v>
      </c>
      <c r="C481" s="53">
        <v>625</v>
      </c>
      <c r="D481" s="53">
        <v>0</v>
      </c>
      <c r="E481" s="53">
        <v>314</v>
      </c>
      <c r="F481" s="53">
        <v>311</v>
      </c>
      <c r="G481" s="53">
        <v>0</v>
      </c>
      <c r="H481" s="53">
        <v>0</v>
      </c>
      <c r="I481" s="38"/>
    </row>
    <row r="482" spans="1:9" s="9" customFormat="1" ht="35.25" customHeight="1">
      <c r="A482" s="19">
        <v>472</v>
      </c>
      <c r="B482" s="39" t="s">
        <v>187</v>
      </c>
      <c r="C482" s="53">
        <v>870</v>
      </c>
      <c r="D482" s="53">
        <v>870</v>
      </c>
      <c r="E482" s="53">
        <v>0</v>
      </c>
      <c r="F482" s="53">
        <v>0</v>
      </c>
      <c r="G482" s="53">
        <v>0</v>
      </c>
      <c r="H482" s="53">
        <v>0</v>
      </c>
      <c r="I482" s="38">
        <v>158</v>
      </c>
    </row>
    <row r="483" spans="1:9" s="10" customFormat="1" ht="15.75">
      <c r="A483" s="19">
        <v>473</v>
      </c>
      <c r="B483" s="69" t="s">
        <v>11</v>
      </c>
      <c r="C483" s="53">
        <v>870</v>
      </c>
      <c r="D483" s="53">
        <v>870</v>
      </c>
      <c r="E483" s="53">
        <v>0</v>
      </c>
      <c r="F483" s="53">
        <v>0</v>
      </c>
      <c r="G483" s="53">
        <v>0</v>
      </c>
      <c r="H483" s="53">
        <v>0</v>
      </c>
      <c r="I483" s="38"/>
    </row>
    <row r="484" spans="1:9" s="10" customFormat="1" ht="21" customHeight="1">
      <c r="A484" s="143">
        <v>474</v>
      </c>
      <c r="B484" s="146" t="s">
        <v>74</v>
      </c>
      <c r="C484" s="156"/>
      <c r="D484" s="156"/>
      <c r="E484" s="156"/>
      <c r="F484" s="156"/>
      <c r="G484" s="156"/>
      <c r="H484" s="156"/>
      <c r="I484" s="157"/>
    </row>
    <row r="485" spans="1:9" s="10" customFormat="1" ht="32.25" customHeight="1">
      <c r="A485" s="19">
        <v>475</v>
      </c>
      <c r="B485" s="27" t="s">
        <v>90</v>
      </c>
      <c r="C485" s="74">
        <f>SUM(C487+C489)</f>
        <v>62712</v>
      </c>
      <c r="D485" s="74">
        <f>SUM(D489)</f>
        <v>140</v>
      </c>
      <c r="E485" s="74">
        <f>SUM(E487+E489)</f>
        <v>62142</v>
      </c>
      <c r="F485" s="74">
        <v>145</v>
      </c>
      <c r="G485" s="74">
        <v>145</v>
      </c>
      <c r="H485" s="74">
        <v>140</v>
      </c>
      <c r="I485" s="72"/>
    </row>
    <row r="486" spans="1:9" s="10" customFormat="1" ht="15.75" customHeight="1">
      <c r="A486" s="19">
        <v>476</v>
      </c>
      <c r="B486" s="12" t="s">
        <v>17</v>
      </c>
      <c r="C486" s="74">
        <v>0</v>
      </c>
      <c r="D486" s="74">
        <v>0</v>
      </c>
      <c r="E486" s="74">
        <v>0</v>
      </c>
      <c r="F486" s="74">
        <v>0</v>
      </c>
      <c r="G486" s="74">
        <v>0</v>
      </c>
      <c r="H486" s="74">
        <v>0</v>
      </c>
      <c r="I486" s="72"/>
    </row>
    <row r="487" spans="1:9" s="10" customFormat="1" ht="16.5" customHeight="1">
      <c r="A487" s="19">
        <v>477</v>
      </c>
      <c r="B487" s="12" t="s">
        <v>10</v>
      </c>
      <c r="C487" s="75">
        <v>55800</v>
      </c>
      <c r="D487" s="75">
        <v>0</v>
      </c>
      <c r="E487" s="75">
        <v>55800</v>
      </c>
      <c r="F487" s="75">
        <v>0</v>
      </c>
      <c r="G487" s="75">
        <v>0</v>
      </c>
      <c r="H487" s="75">
        <v>0</v>
      </c>
      <c r="I487" s="72"/>
    </row>
    <row r="488" spans="1:9" s="10" customFormat="1" ht="15.75" customHeight="1">
      <c r="A488" s="19">
        <v>478</v>
      </c>
      <c r="B488" s="12" t="s">
        <v>0</v>
      </c>
      <c r="C488" s="75">
        <v>55800</v>
      </c>
      <c r="D488" s="75">
        <v>0</v>
      </c>
      <c r="E488" s="75">
        <v>55800</v>
      </c>
      <c r="F488" s="75">
        <v>0</v>
      </c>
      <c r="G488" s="75">
        <v>0</v>
      </c>
      <c r="H488" s="75">
        <v>0</v>
      </c>
      <c r="I488" s="72"/>
    </row>
    <row r="489" spans="1:9" s="10" customFormat="1" ht="16.5" customHeight="1">
      <c r="A489" s="19">
        <v>479</v>
      </c>
      <c r="B489" s="12" t="s">
        <v>11</v>
      </c>
      <c r="C489" s="74">
        <f t="shared" ref="C489:H489" si="27">SUM(C492+C494+C498+C500)</f>
        <v>6912</v>
      </c>
      <c r="D489" s="74">
        <f t="shared" si="27"/>
        <v>140</v>
      </c>
      <c r="E489" s="74">
        <f t="shared" si="27"/>
        <v>6342</v>
      </c>
      <c r="F489" s="74">
        <f t="shared" si="27"/>
        <v>145</v>
      </c>
      <c r="G489" s="74">
        <f t="shared" si="27"/>
        <v>145</v>
      </c>
      <c r="H489" s="74">
        <f t="shared" si="27"/>
        <v>140</v>
      </c>
      <c r="I489" s="72"/>
    </row>
    <row r="490" spans="1:9" s="10" customFormat="1" ht="15.75" customHeight="1">
      <c r="A490" s="19">
        <v>480</v>
      </c>
      <c r="B490" s="12" t="s">
        <v>14</v>
      </c>
      <c r="C490" s="74">
        <v>0</v>
      </c>
      <c r="D490" s="74">
        <v>0</v>
      </c>
      <c r="E490" s="74">
        <v>0</v>
      </c>
      <c r="F490" s="74">
        <v>0</v>
      </c>
      <c r="G490" s="74">
        <v>0</v>
      </c>
      <c r="H490" s="74">
        <v>0</v>
      </c>
      <c r="I490" s="72"/>
    </row>
    <row r="491" spans="1:9" s="10" customFormat="1" ht="48" customHeight="1">
      <c r="A491" s="19">
        <v>481</v>
      </c>
      <c r="B491" s="39" t="s">
        <v>188</v>
      </c>
      <c r="C491" s="53">
        <v>77</v>
      </c>
      <c r="D491" s="53">
        <v>10</v>
      </c>
      <c r="E491" s="53">
        <v>12</v>
      </c>
      <c r="F491" s="53">
        <v>15</v>
      </c>
      <c r="G491" s="53">
        <v>20</v>
      </c>
      <c r="H491" s="53">
        <v>20</v>
      </c>
      <c r="I491" s="38">
        <v>160</v>
      </c>
    </row>
    <row r="492" spans="1:9" s="9" customFormat="1" ht="15.75" customHeight="1">
      <c r="A492" s="19">
        <v>482</v>
      </c>
      <c r="B492" s="69" t="s">
        <v>11</v>
      </c>
      <c r="C492" s="53">
        <v>77</v>
      </c>
      <c r="D492" s="53">
        <v>10</v>
      </c>
      <c r="E492" s="53">
        <v>12</v>
      </c>
      <c r="F492" s="53">
        <v>15</v>
      </c>
      <c r="G492" s="53">
        <v>20</v>
      </c>
      <c r="H492" s="53">
        <v>20</v>
      </c>
      <c r="I492" s="38"/>
    </row>
    <row r="493" spans="1:9" s="9" customFormat="1" ht="33.75" customHeight="1">
      <c r="A493" s="19">
        <v>483</v>
      </c>
      <c r="B493" s="39" t="s">
        <v>189</v>
      </c>
      <c r="C493" s="53">
        <v>270</v>
      </c>
      <c r="D493" s="53">
        <v>60</v>
      </c>
      <c r="E493" s="53">
        <v>60</v>
      </c>
      <c r="F493" s="53">
        <v>60</v>
      </c>
      <c r="G493" s="53">
        <v>50</v>
      </c>
      <c r="H493" s="53">
        <v>40</v>
      </c>
      <c r="I493" s="38">
        <v>161</v>
      </c>
    </row>
    <row r="494" spans="1:9" s="9" customFormat="1" ht="15.75">
      <c r="A494" s="19">
        <v>484</v>
      </c>
      <c r="B494" s="69" t="s">
        <v>11</v>
      </c>
      <c r="C494" s="53">
        <v>270</v>
      </c>
      <c r="D494" s="53">
        <v>60</v>
      </c>
      <c r="E494" s="53">
        <v>60</v>
      </c>
      <c r="F494" s="53">
        <v>60</v>
      </c>
      <c r="G494" s="53">
        <v>50</v>
      </c>
      <c r="H494" s="53">
        <v>40</v>
      </c>
      <c r="I494" s="38"/>
    </row>
    <row r="495" spans="1:9" s="9" customFormat="1" ht="32.25" customHeight="1">
      <c r="A495" s="19">
        <v>485</v>
      </c>
      <c r="B495" s="39" t="s">
        <v>190</v>
      </c>
      <c r="C495" s="53">
        <v>62000</v>
      </c>
      <c r="D495" s="53">
        <v>0</v>
      </c>
      <c r="E495" s="53">
        <v>62000</v>
      </c>
      <c r="F495" s="53">
        <v>0</v>
      </c>
      <c r="G495" s="53">
        <v>0</v>
      </c>
      <c r="H495" s="53">
        <v>0</v>
      </c>
      <c r="I495" s="38">
        <v>162</v>
      </c>
    </row>
    <row r="496" spans="1:9" s="9" customFormat="1" ht="15.75" customHeight="1">
      <c r="A496" s="19">
        <v>486</v>
      </c>
      <c r="B496" s="14" t="s">
        <v>10</v>
      </c>
      <c r="C496" s="53">
        <v>55800</v>
      </c>
      <c r="D496" s="53">
        <v>0</v>
      </c>
      <c r="E496" s="53">
        <v>55800</v>
      </c>
      <c r="F496" s="53">
        <v>0</v>
      </c>
      <c r="G496" s="53">
        <v>0</v>
      </c>
      <c r="H496" s="53">
        <v>0</v>
      </c>
      <c r="I496" s="38"/>
    </row>
    <row r="497" spans="1:9" s="9" customFormat="1" ht="17.25" customHeight="1">
      <c r="A497" s="19">
        <v>487</v>
      </c>
      <c r="B497" s="14" t="s">
        <v>0</v>
      </c>
      <c r="C497" s="53">
        <v>55800</v>
      </c>
      <c r="D497" s="53">
        <v>0</v>
      </c>
      <c r="E497" s="53">
        <v>55800</v>
      </c>
      <c r="F497" s="53">
        <v>0</v>
      </c>
      <c r="G497" s="53">
        <v>0</v>
      </c>
      <c r="H497" s="53">
        <v>0</v>
      </c>
      <c r="I497" s="38"/>
    </row>
    <row r="498" spans="1:9" s="9" customFormat="1" ht="18" customHeight="1">
      <c r="A498" s="19">
        <v>488</v>
      </c>
      <c r="B498" s="14" t="s">
        <v>11</v>
      </c>
      <c r="C498" s="53">
        <v>6200</v>
      </c>
      <c r="D498" s="53">
        <v>0</v>
      </c>
      <c r="E498" s="53">
        <v>6200</v>
      </c>
      <c r="F498" s="53">
        <v>0</v>
      </c>
      <c r="G498" s="53">
        <v>0</v>
      </c>
      <c r="H498" s="53">
        <v>0</v>
      </c>
      <c r="I498" s="38"/>
    </row>
    <row r="499" spans="1:9" s="9" customFormat="1" ht="49.5" customHeight="1">
      <c r="A499" s="19">
        <v>489</v>
      </c>
      <c r="B499" s="39" t="s">
        <v>191</v>
      </c>
      <c r="C499" s="53">
        <v>365</v>
      </c>
      <c r="D499" s="53">
        <v>70</v>
      </c>
      <c r="E499" s="53">
        <v>70</v>
      </c>
      <c r="F499" s="53">
        <v>70</v>
      </c>
      <c r="G499" s="53">
        <v>75</v>
      </c>
      <c r="H499" s="53">
        <v>80</v>
      </c>
      <c r="I499" s="38">
        <v>163</v>
      </c>
    </row>
    <row r="500" spans="1:9" s="9" customFormat="1" ht="16.5" customHeight="1">
      <c r="A500" s="19">
        <v>490</v>
      </c>
      <c r="B500" s="69" t="s">
        <v>11</v>
      </c>
      <c r="C500" s="53">
        <v>365</v>
      </c>
      <c r="D500" s="53">
        <v>70</v>
      </c>
      <c r="E500" s="53">
        <v>70</v>
      </c>
      <c r="F500" s="53">
        <v>70</v>
      </c>
      <c r="G500" s="53">
        <v>75</v>
      </c>
      <c r="H500" s="53">
        <v>80</v>
      </c>
      <c r="I500" s="38"/>
    </row>
    <row r="501" spans="1:9" s="7" customFormat="1" ht="24" customHeight="1">
      <c r="A501" s="164">
        <v>491</v>
      </c>
      <c r="B501" s="110" t="s">
        <v>94</v>
      </c>
      <c r="C501" s="111"/>
      <c r="D501" s="111"/>
      <c r="E501" s="111"/>
      <c r="F501" s="111"/>
      <c r="G501" s="111"/>
      <c r="H501" s="111"/>
      <c r="I501" s="112"/>
    </row>
    <row r="502" spans="1:9" s="10" customFormat="1" ht="24" customHeight="1">
      <c r="A502" s="141">
        <v>492</v>
      </c>
      <c r="B502" s="119" t="s">
        <v>75</v>
      </c>
      <c r="C502" s="120"/>
      <c r="D502" s="120"/>
      <c r="E502" s="120"/>
      <c r="F502" s="120"/>
      <c r="G502" s="120"/>
      <c r="H502" s="120"/>
      <c r="I502" s="121"/>
    </row>
    <row r="503" spans="1:9" s="10" customFormat="1" ht="21" customHeight="1">
      <c r="A503" s="143">
        <v>493</v>
      </c>
      <c r="B503" s="146" t="s">
        <v>76</v>
      </c>
      <c r="C503" s="156"/>
      <c r="D503" s="156"/>
      <c r="E503" s="156"/>
      <c r="F503" s="156"/>
      <c r="G503" s="156"/>
      <c r="H503" s="156"/>
      <c r="I503" s="157"/>
    </row>
    <row r="504" spans="1:9" s="10" customFormat="1" ht="15.75" customHeight="1">
      <c r="A504" s="19">
        <v>494</v>
      </c>
      <c r="B504" s="12" t="s">
        <v>16</v>
      </c>
      <c r="C504" s="43">
        <f>SUM(D504:H504)</f>
        <v>250</v>
      </c>
      <c r="D504" s="43">
        <v>46</v>
      </c>
      <c r="E504" s="43">
        <v>48</v>
      </c>
      <c r="F504" s="43">
        <v>50</v>
      </c>
      <c r="G504" s="43">
        <v>52</v>
      </c>
      <c r="H504" s="43">
        <v>54</v>
      </c>
      <c r="I504" s="16"/>
    </row>
    <row r="505" spans="1:9" s="10" customFormat="1" ht="15.75">
      <c r="A505" s="19">
        <v>495</v>
      </c>
      <c r="B505" s="12" t="s">
        <v>17</v>
      </c>
      <c r="C505" s="43">
        <v>0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15"/>
    </row>
    <row r="506" spans="1:9" s="10" customFormat="1" ht="15.75">
      <c r="A506" s="19">
        <v>496</v>
      </c>
      <c r="B506" s="12" t="s">
        <v>10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15"/>
    </row>
    <row r="507" spans="1:9" s="7" customFormat="1" ht="16.5" customHeight="1">
      <c r="A507" s="19">
        <v>497</v>
      </c>
      <c r="B507" s="12" t="s">
        <v>0</v>
      </c>
      <c r="C507" s="43">
        <v>0</v>
      </c>
      <c r="D507" s="43">
        <v>0</v>
      </c>
      <c r="E507" s="43">
        <v>0</v>
      </c>
      <c r="F507" s="43">
        <v>0</v>
      </c>
      <c r="G507" s="43">
        <v>0</v>
      </c>
      <c r="H507" s="43">
        <v>0</v>
      </c>
      <c r="I507" s="15"/>
    </row>
    <row r="508" spans="1:9" s="8" customFormat="1" ht="15.75" customHeight="1">
      <c r="A508" s="19">
        <v>498</v>
      </c>
      <c r="B508" s="163" t="s">
        <v>11</v>
      </c>
      <c r="C508" s="43">
        <f>SUM(D508:H508)</f>
        <v>250</v>
      </c>
      <c r="D508" s="43">
        <v>46</v>
      </c>
      <c r="E508" s="43">
        <v>48</v>
      </c>
      <c r="F508" s="43">
        <v>50</v>
      </c>
      <c r="G508" s="43">
        <v>52</v>
      </c>
      <c r="H508" s="43">
        <v>54</v>
      </c>
      <c r="I508" s="15"/>
    </row>
    <row r="509" spans="1:9" s="7" customFormat="1" ht="16.5" customHeight="1">
      <c r="A509" s="19">
        <v>499</v>
      </c>
      <c r="B509" s="12" t="s">
        <v>14</v>
      </c>
      <c r="C509" s="43">
        <v>0</v>
      </c>
      <c r="D509" s="43">
        <v>0</v>
      </c>
      <c r="E509" s="43">
        <v>0</v>
      </c>
      <c r="F509" s="43">
        <v>0</v>
      </c>
      <c r="G509" s="43">
        <v>0</v>
      </c>
      <c r="H509" s="43">
        <v>0</v>
      </c>
      <c r="I509" s="15"/>
    </row>
    <row r="510" spans="1:9" s="7" customFormat="1" ht="66.75" customHeight="1">
      <c r="A510" s="19">
        <v>500</v>
      </c>
      <c r="B510" s="15" t="s">
        <v>192</v>
      </c>
      <c r="C510" s="18">
        <f>SUM(D510:H510)</f>
        <v>250</v>
      </c>
      <c r="D510" s="18">
        <v>46</v>
      </c>
      <c r="E510" s="18">
        <v>48</v>
      </c>
      <c r="F510" s="18">
        <v>50</v>
      </c>
      <c r="G510" s="18">
        <v>52</v>
      </c>
      <c r="H510" s="18">
        <v>54</v>
      </c>
      <c r="I510" s="19">
        <v>167</v>
      </c>
    </row>
    <row r="511" spans="1:9" s="7" customFormat="1" ht="15.75" customHeight="1">
      <c r="A511" s="19">
        <v>501</v>
      </c>
      <c r="B511" s="14" t="s">
        <v>11</v>
      </c>
      <c r="C511" s="18">
        <f>SUM(D511:H511)</f>
        <v>250</v>
      </c>
      <c r="D511" s="18">
        <v>46</v>
      </c>
      <c r="E511" s="18">
        <v>48</v>
      </c>
      <c r="F511" s="18">
        <v>50</v>
      </c>
      <c r="G511" s="18">
        <v>52</v>
      </c>
      <c r="H511" s="18">
        <v>54</v>
      </c>
      <c r="I511" s="19"/>
    </row>
    <row r="512" spans="1:9" s="10" customFormat="1" ht="49.5" customHeight="1">
      <c r="A512" s="19">
        <v>502</v>
      </c>
      <c r="B512" s="33" t="s">
        <v>193</v>
      </c>
      <c r="C512" s="64">
        <v>0</v>
      </c>
      <c r="D512" s="64">
        <v>0</v>
      </c>
      <c r="E512" s="64">
        <v>0</v>
      </c>
      <c r="F512" s="64">
        <v>0</v>
      </c>
      <c r="G512" s="64">
        <v>0</v>
      </c>
      <c r="H512" s="64">
        <v>0</v>
      </c>
      <c r="I512" s="30">
        <v>169</v>
      </c>
    </row>
    <row r="513" spans="1:9" s="10" customFormat="1" ht="69" customHeight="1">
      <c r="A513" s="19">
        <v>503</v>
      </c>
      <c r="B513" s="15" t="s">
        <v>194</v>
      </c>
      <c r="C513" s="64">
        <v>0</v>
      </c>
      <c r="D513" s="64">
        <v>0</v>
      </c>
      <c r="E513" s="64">
        <v>0</v>
      </c>
      <c r="F513" s="64">
        <v>0</v>
      </c>
      <c r="G513" s="64">
        <v>0</v>
      </c>
      <c r="H513" s="64">
        <v>0</v>
      </c>
      <c r="I513" s="30" t="s">
        <v>4</v>
      </c>
    </row>
    <row r="514" spans="1:9" s="7" customFormat="1" ht="21" customHeight="1">
      <c r="A514" s="143">
        <v>504</v>
      </c>
      <c r="B514" s="146" t="s">
        <v>1</v>
      </c>
      <c r="C514" s="156"/>
      <c r="D514" s="156"/>
      <c r="E514" s="156"/>
      <c r="F514" s="156"/>
      <c r="G514" s="156"/>
      <c r="H514" s="156"/>
      <c r="I514" s="157"/>
    </row>
    <row r="515" spans="1:9" s="7" customFormat="1" ht="15.75" customHeight="1">
      <c r="A515" s="19">
        <v>505</v>
      </c>
      <c r="B515" s="12" t="s">
        <v>16</v>
      </c>
      <c r="C515" s="65">
        <f>SUM(D515:H515)</f>
        <v>2978</v>
      </c>
      <c r="D515" s="65">
        <v>591</v>
      </c>
      <c r="E515" s="65">
        <v>593</v>
      </c>
      <c r="F515" s="65">
        <v>595</v>
      </c>
      <c r="G515" s="65">
        <v>598</v>
      </c>
      <c r="H515" s="65">
        <v>601</v>
      </c>
      <c r="I515" s="19"/>
    </row>
    <row r="516" spans="1:9" s="7" customFormat="1" ht="15.75" customHeight="1">
      <c r="A516" s="19">
        <v>506</v>
      </c>
      <c r="B516" s="12" t="s">
        <v>17</v>
      </c>
      <c r="C516" s="43">
        <v>0</v>
      </c>
      <c r="D516" s="43">
        <v>0</v>
      </c>
      <c r="E516" s="43">
        <v>0</v>
      </c>
      <c r="F516" s="43">
        <v>0</v>
      </c>
      <c r="G516" s="43">
        <v>0</v>
      </c>
      <c r="H516" s="43">
        <v>0</v>
      </c>
      <c r="I516" s="15"/>
    </row>
    <row r="517" spans="1:9" s="7" customFormat="1" ht="15.75" customHeight="1">
      <c r="A517" s="19">
        <v>507</v>
      </c>
      <c r="B517" s="12" t="s">
        <v>10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15"/>
    </row>
    <row r="518" spans="1:9" s="7" customFormat="1" ht="15.75" customHeight="1">
      <c r="A518" s="19">
        <v>508</v>
      </c>
      <c r="B518" s="12" t="s">
        <v>0</v>
      </c>
      <c r="C518" s="43">
        <v>0</v>
      </c>
      <c r="D518" s="43">
        <v>0</v>
      </c>
      <c r="E518" s="43">
        <v>0</v>
      </c>
      <c r="F518" s="43">
        <v>0</v>
      </c>
      <c r="G518" s="43">
        <v>0</v>
      </c>
      <c r="H518" s="43">
        <v>0</v>
      </c>
      <c r="I518" s="15"/>
    </row>
    <row r="519" spans="1:9" s="7" customFormat="1" ht="15.75" customHeight="1">
      <c r="A519" s="19">
        <v>509</v>
      </c>
      <c r="B519" s="12" t="s">
        <v>11</v>
      </c>
      <c r="C519" s="65">
        <f>SUM(D519:H519)</f>
        <v>2978</v>
      </c>
      <c r="D519" s="65">
        <v>591</v>
      </c>
      <c r="E519" s="65">
        <v>593</v>
      </c>
      <c r="F519" s="65">
        <v>595</v>
      </c>
      <c r="G519" s="65">
        <v>598</v>
      </c>
      <c r="H519" s="65">
        <v>601</v>
      </c>
      <c r="I519" s="15"/>
    </row>
    <row r="520" spans="1:9" s="8" customFormat="1" ht="16.5" customHeight="1">
      <c r="A520" s="19">
        <v>510</v>
      </c>
      <c r="B520" s="12" t="s">
        <v>14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15"/>
    </row>
    <row r="521" spans="1:9" s="7" customFormat="1" ht="64.5" customHeight="1">
      <c r="A521" s="19">
        <v>511</v>
      </c>
      <c r="B521" s="33" t="s">
        <v>195</v>
      </c>
      <c r="C521" s="32">
        <f>SUM(D521:H521)</f>
        <v>2978</v>
      </c>
      <c r="D521" s="32">
        <v>591</v>
      </c>
      <c r="E521" s="32">
        <v>593</v>
      </c>
      <c r="F521" s="32">
        <v>595</v>
      </c>
      <c r="G521" s="32">
        <v>598</v>
      </c>
      <c r="H521" s="32">
        <v>601</v>
      </c>
      <c r="I521" s="19">
        <v>171</v>
      </c>
    </row>
    <row r="522" spans="1:9" s="7" customFormat="1" ht="16.5" customHeight="1">
      <c r="A522" s="19">
        <v>512</v>
      </c>
      <c r="B522" s="14" t="s">
        <v>11</v>
      </c>
      <c r="C522" s="32">
        <f>SUM(D522:H522)</f>
        <v>2978</v>
      </c>
      <c r="D522" s="32">
        <v>591</v>
      </c>
      <c r="E522" s="32">
        <v>593</v>
      </c>
      <c r="F522" s="32">
        <v>595</v>
      </c>
      <c r="G522" s="32">
        <v>598</v>
      </c>
      <c r="H522" s="32">
        <v>601</v>
      </c>
      <c r="I522" s="19"/>
    </row>
    <row r="523" spans="1:9" s="10" customFormat="1" ht="21" customHeight="1">
      <c r="A523" s="143">
        <v>513</v>
      </c>
      <c r="B523" s="146" t="s">
        <v>2</v>
      </c>
      <c r="C523" s="156"/>
      <c r="D523" s="156"/>
      <c r="E523" s="156"/>
      <c r="F523" s="156"/>
      <c r="G523" s="156"/>
      <c r="H523" s="156"/>
      <c r="I523" s="157"/>
    </row>
    <row r="524" spans="1:9" s="10" customFormat="1" ht="15.75" customHeight="1">
      <c r="A524" s="19">
        <v>514</v>
      </c>
      <c r="B524" s="12" t="s">
        <v>16</v>
      </c>
      <c r="C524" s="75">
        <f>SUM(D524:H524)</f>
        <v>505</v>
      </c>
      <c r="D524" s="75">
        <v>95</v>
      </c>
      <c r="E524" s="75">
        <v>98</v>
      </c>
      <c r="F524" s="75">
        <v>101</v>
      </c>
      <c r="G524" s="75">
        <v>104</v>
      </c>
      <c r="H524" s="75">
        <v>107</v>
      </c>
      <c r="I524" s="19"/>
    </row>
    <row r="525" spans="1:9" s="10" customFormat="1" ht="15.75">
      <c r="A525" s="19">
        <v>515</v>
      </c>
      <c r="B525" s="12" t="s">
        <v>17</v>
      </c>
      <c r="C525" s="43">
        <v>0</v>
      </c>
      <c r="D525" s="43">
        <v>0</v>
      </c>
      <c r="E525" s="43">
        <v>0</v>
      </c>
      <c r="F525" s="43">
        <v>0</v>
      </c>
      <c r="G525" s="43">
        <v>0</v>
      </c>
      <c r="H525" s="43">
        <v>0</v>
      </c>
      <c r="I525" s="15"/>
    </row>
    <row r="526" spans="1:9" s="10" customFormat="1" ht="15.75">
      <c r="A526" s="19">
        <v>516</v>
      </c>
      <c r="B526" s="12" t="s">
        <v>10</v>
      </c>
      <c r="C526" s="43">
        <v>0</v>
      </c>
      <c r="D526" s="43">
        <v>0</v>
      </c>
      <c r="E526" s="43">
        <v>0</v>
      </c>
      <c r="F526" s="43">
        <v>0</v>
      </c>
      <c r="G526" s="43">
        <v>0</v>
      </c>
      <c r="H526" s="43">
        <v>0</v>
      </c>
      <c r="I526" s="15"/>
    </row>
    <row r="527" spans="1:9" s="10" customFormat="1" ht="15.75">
      <c r="A527" s="19">
        <v>517</v>
      </c>
      <c r="B527" s="12" t="s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15"/>
    </row>
    <row r="528" spans="1:9" s="7" customFormat="1" ht="16.5" customHeight="1">
      <c r="A528" s="19">
        <v>518</v>
      </c>
      <c r="B528" s="12" t="s">
        <v>11</v>
      </c>
      <c r="C528" s="75">
        <f>SUM(D528:H528)</f>
        <v>505</v>
      </c>
      <c r="D528" s="75">
        <v>95</v>
      </c>
      <c r="E528" s="75">
        <v>98</v>
      </c>
      <c r="F528" s="75">
        <v>101</v>
      </c>
      <c r="G528" s="75">
        <v>104</v>
      </c>
      <c r="H528" s="75">
        <v>107</v>
      </c>
      <c r="I528" s="15"/>
    </row>
    <row r="529" spans="1:9" ht="15.75">
      <c r="A529" s="19">
        <v>519</v>
      </c>
      <c r="B529" s="68" t="s">
        <v>14</v>
      </c>
      <c r="C529" s="70">
        <v>0</v>
      </c>
      <c r="D529" s="70">
        <v>0</v>
      </c>
      <c r="E529" s="70">
        <v>0</v>
      </c>
      <c r="F529" s="70">
        <v>0</v>
      </c>
      <c r="G529" s="70">
        <v>0</v>
      </c>
      <c r="H529" s="70">
        <v>0</v>
      </c>
      <c r="I529" s="36"/>
    </row>
    <row r="530" spans="1:9" ht="63">
      <c r="A530" s="19">
        <v>520</v>
      </c>
      <c r="B530" s="39" t="s">
        <v>196</v>
      </c>
      <c r="C530" s="53">
        <f>SUM(D530:H530)</f>
        <v>505</v>
      </c>
      <c r="D530" s="53">
        <v>95</v>
      </c>
      <c r="E530" s="53">
        <v>98</v>
      </c>
      <c r="F530" s="53">
        <v>101</v>
      </c>
      <c r="G530" s="53">
        <v>104</v>
      </c>
      <c r="H530" s="53">
        <v>107</v>
      </c>
      <c r="I530" s="38" t="s">
        <v>95</v>
      </c>
    </row>
    <row r="531" spans="1:9" ht="15.75">
      <c r="A531" s="19">
        <v>521</v>
      </c>
      <c r="B531" s="69" t="s">
        <v>11</v>
      </c>
      <c r="C531" s="53">
        <f>SUM(D531:H531)</f>
        <v>505</v>
      </c>
      <c r="D531" s="53">
        <v>95</v>
      </c>
      <c r="E531" s="53">
        <v>98</v>
      </c>
      <c r="F531" s="53">
        <v>101</v>
      </c>
      <c r="G531" s="53">
        <v>104</v>
      </c>
      <c r="H531" s="53">
        <v>107</v>
      </c>
      <c r="I531" s="38"/>
    </row>
    <row r="532" spans="1:9" ht="33" customHeight="1">
      <c r="A532" s="143">
        <v>522</v>
      </c>
      <c r="B532" s="146" t="s">
        <v>77</v>
      </c>
      <c r="C532" s="156"/>
      <c r="D532" s="156"/>
      <c r="E532" s="156"/>
      <c r="F532" s="156"/>
      <c r="G532" s="156"/>
      <c r="H532" s="156"/>
      <c r="I532" s="157"/>
    </row>
    <row r="533" spans="1:9" ht="31.5">
      <c r="A533" s="19">
        <v>523</v>
      </c>
      <c r="B533" s="12" t="s">
        <v>16</v>
      </c>
      <c r="C533" s="43">
        <v>425</v>
      </c>
      <c r="D533" s="43">
        <v>45</v>
      </c>
      <c r="E533" s="43">
        <v>260</v>
      </c>
      <c r="F533" s="43">
        <v>40</v>
      </c>
      <c r="G533" s="43">
        <v>40</v>
      </c>
      <c r="H533" s="43">
        <v>40</v>
      </c>
      <c r="I533" s="80"/>
    </row>
    <row r="534" spans="1:9" ht="15.75">
      <c r="A534" s="19">
        <v>524</v>
      </c>
      <c r="B534" s="12" t="s">
        <v>17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81"/>
    </row>
    <row r="535" spans="1:9" ht="15.75">
      <c r="A535" s="19">
        <v>525</v>
      </c>
      <c r="B535" s="12" t="s">
        <v>10</v>
      </c>
      <c r="C535" s="43">
        <v>0</v>
      </c>
      <c r="D535" s="43">
        <v>0</v>
      </c>
      <c r="E535" s="43">
        <v>0</v>
      </c>
      <c r="F535" s="43">
        <v>0</v>
      </c>
      <c r="G535" s="43">
        <v>0</v>
      </c>
      <c r="H535" s="43">
        <v>0</v>
      </c>
      <c r="I535" s="81"/>
    </row>
    <row r="536" spans="1:9" ht="15.75">
      <c r="A536" s="19">
        <v>526</v>
      </c>
      <c r="B536" s="12" t="s">
        <v>0</v>
      </c>
      <c r="C536" s="43">
        <v>0</v>
      </c>
      <c r="D536" s="43">
        <v>0</v>
      </c>
      <c r="E536" s="43">
        <v>0</v>
      </c>
      <c r="F536" s="43">
        <v>0</v>
      </c>
      <c r="G536" s="43">
        <v>0</v>
      </c>
      <c r="H536" s="43">
        <v>0</v>
      </c>
      <c r="I536" s="81"/>
    </row>
    <row r="537" spans="1:9" ht="15.75">
      <c r="A537" s="19">
        <v>527</v>
      </c>
      <c r="B537" s="12" t="s">
        <v>11</v>
      </c>
      <c r="C537" s="43">
        <f>SUM(D537:H537)</f>
        <v>425</v>
      </c>
      <c r="D537" s="43">
        <v>45</v>
      </c>
      <c r="E537" s="43">
        <v>260</v>
      </c>
      <c r="F537" s="43">
        <v>40</v>
      </c>
      <c r="G537" s="43">
        <v>40</v>
      </c>
      <c r="H537" s="43">
        <v>40</v>
      </c>
      <c r="I537" s="81"/>
    </row>
    <row r="538" spans="1:9" ht="15.75">
      <c r="A538" s="19">
        <v>528</v>
      </c>
      <c r="B538" s="68" t="s">
        <v>14</v>
      </c>
      <c r="C538" s="70">
        <v>0</v>
      </c>
      <c r="D538" s="70">
        <v>0</v>
      </c>
      <c r="E538" s="70">
        <v>0</v>
      </c>
      <c r="F538" s="70">
        <v>0</v>
      </c>
      <c r="G538" s="70">
        <v>0</v>
      </c>
      <c r="H538" s="70">
        <v>0</v>
      </c>
      <c r="I538" s="82"/>
    </row>
    <row r="539" spans="1:9" ht="31.5">
      <c r="A539" s="19">
        <v>529</v>
      </c>
      <c r="B539" s="39" t="s">
        <v>197</v>
      </c>
      <c r="C539" s="53" t="s">
        <v>78</v>
      </c>
      <c r="D539" s="53">
        <v>0</v>
      </c>
      <c r="E539" s="53" t="s">
        <v>78</v>
      </c>
      <c r="F539" s="53">
        <v>0</v>
      </c>
      <c r="G539" s="53">
        <v>0</v>
      </c>
      <c r="H539" s="53">
        <v>0</v>
      </c>
      <c r="I539" s="11">
        <v>178</v>
      </c>
    </row>
    <row r="540" spans="1:9" ht="15.75">
      <c r="A540" s="19">
        <v>530</v>
      </c>
      <c r="B540" s="69" t="s">
        <v>11</v>
      </c>
      <c r="C540" s="53" t="s">
        <v>78</v>
      </c>
      <c r="D540" s="53">
        <v>0</v>
      </c>
      <c r="E540" s="53" t="s">
        <v>78</v>
      </c>
      <c r="F540" s="53">
        <v>0</v>
      </c>
      <c r="G540" s="53">
        <v>0</v>
      </c>
      <c r="H540" s="53">
        <v>0</v>
      </c>
      <c r="I540" s="83"/>
    </row>
    <row r="541" spans="1:9" ht="50.25" customHeight="1">
      <c r="A541" s="19">
        <v>531</v>
      </c>
      <c r="B541" s="39" t="s">
        <v>198</v>
      </c>
      <c r="C541" s="53" t="s">
        <v>79</v>
      </c>
      <c r="D541" s="53">
        <v>0</v>
      </c>
      <c r="E541" s="53" t="s">
        <v>79</v>
      </c>
      <c r="F541" s="53">
        <v>0</v>
      </c>
      <c r="G541" s="53">
        <v>0</v>
      </c>
      <c r="H541" s="53">
        <v>0</v>
      </c>
      <c r="I541" s="11">
        <v>178</v>
      </c>
    </row>
    <row r="542" spans="1:9" ht="15.75">
      <c r="A542" s="19">
        <v>532</v>
      </c>
      <c r="B542" s="69" t="s">
        <v>11</v>
      </c>
      <c r="C542" s="53" t="s">
        <v>79</v>
      </c>
      <c r="D542" s="53">
        <v>0</v>
      </c>
      <c r="E542" s="53" t="s">
        <v>79</v>
      </c>
      <c r="F542" s="53">
        <v>0</v>
      </c>
      <c r="G542" s="53">
        <v>0</v>
      </c>
      <c r="H542" s="53">
        <v>0</v>
      </c>
      <c r="I542" s="83"/>
    </row>
    <row r="543" spans="1:9" ht="31.5">
      <c r="A543" s="19">
        <v>533</v>
      </c>
      <c r="B543" s="39" t="s">
        <v>199</v>
      </c>
      <c r="C543" s="53" t="s">
        <v>80</v>
      </c>
      <c r="D543" s="53">
        <v>0</v>
      </c>
      <c r="E543" s="53" t="s">
        <v>80</v>
      </c>
      <c r="F543" s="53">
        <v>0</v>
      </c>
      <c r="G543" s="53">
        <v>0</v>
      </c>
      <c r="H543" s="53">
        <v>0</v>
      </c>
      <c r="I543" s="11">
        <v>178</v>
      </c>
    </row>
    <row r="544" spans="1:9" ht="15.75">
      <c r="A544" s="19">
        <v>534</v>
      </c>
      <c r="B544" s="69" t="s">
        <v>11</v>
      </c>
      <c r="C544" s="53" t="s">
        <v>80</v>
      </c>
      <c r="D544" s="53">
        <v>0</v>
      </c>
      <c r="E544" s="53" t="s">
        <v>80</v>
      </c>
      <c r="F544" s="53">
        <v>0</v>
      </c>
      <c r="G544" s="53">
        <v>0</v>
      </c>
      <c r="H544" s="53">
        <v>0</v>
      </c>
      <c r="I544" s="83"/>
    </row>
    <row r="545" spans="1:9" ht="50.25" customHeight="1">
      <c r="A545" s="19">
        <v>535</v>
      </c>
      <c r="B545" s="39" t="s">
        <v>200</v>
      </c>
      <c r="C545" s="53">
        <v>100</v>
      </c>
      <c r="D545" s="53">
        <v>20</v>
      </c>
      <c r="E545" s="53">
        <v>20</v>
      </c>
      <c r="F545" s="53">
        <v>20</v>
      </c>
      <c r="G545" s="53">
        <v>20</v>
      </c>
      <c r="H545" s="53">
        <v>20</v>
      </c>
      <c r="I545" s="11">
        <v>178</v>
      </c>
    </row>
    <row r="546" spans="1:9" ht="15.75">
      <c r="A546" s="19">
        <v>536</v>
      </c>
      <c r="B546" s="69" t="s">
        <v>11</v>
      </c>
      <c r="C546" s="53">
        <v>100</v>
      </c>
      <c r="D546" s="53">
        <v>20</v>
      </c>
      <c r="E546" s="53">
        <v>20</v>
      </c>
      <c r="F546" s="53">
        <v>20</v>
      </c>
      <c r="G546" s="53">
        <v>20</v>
      </c>
      <c r="H546" s="53">
        <v>20</v>
      </c>
      <c r="I546" s="83"/>
    </row>
    <row r="547" spans="1:9" ht="36" customHeight="1">
      <c r="A547" s="19">
        <v>537</v>
      </c>
      <c r="B547" s="39" t="s">
        <v>201</v>
      </c>
      <c r="C547" s="53">
        <v>110</v>
      </c>
      <c r="D547" s="53">
        <v>25</v>
      </c>
      <c r="E547" s="53">
        <v>25</v>
      </c>
      <c r="F547" s="53">
        <v>20</v>
      </c>
      <c r="G547" s="53">
        <v>20</v>
      </c>
      <c r="H547" s="53">
        <v>20</v>
      </c>
      <c r="I547" s="11">
        <v>178</v>
      </c>
    </row>
    <row r="548" spans="1:9" ht="15.75">
      <c r="A548" s="19">
        <v>538</v>
      </c>
      <c r="B548" s="69" t="s">
        <v>11</v>
      </c>
      <c r="C548" s="53">
        <f>SUM(D548:H548)</f>
        <v>110</v>
      </c>
      <c r="D548" s="53">
        <v>25</v>
      </c>
      <c r="E548" s="53">
        <v>25</v>
      </c>
      <c r="F548" s="53">
        <v>20</v>
      </c>
      <c r="G548" s="53">
        <v>20</v>
      </c>
      <c r="H548" s="53">
        <v>20</v>
      </c>
      <c r="I548" s="83"/>
    </row>
    <row r="549" spans="1:9">
      <c r="C549" s="5"/>
      <c r="D549" s="5"/>
      <c r="E549" s="5"/>
      <c r="F549" s="5"/>
      <c r="G549" s="5"/>
      <c r="H549" s="5"/>
    </row>
    <row r="550" spans="1:9">
      <c r="C550" s="5"/>
      <c r="D550" s="5"/>
      <c r="E550" s="5"/>
      <c r="F550" s="5"/>
      <c r="G550" s="5"/>
      <c r="H550" s="5"/>
    </row>
    <row r="551" spans="1:9">
      <c r="C551" s="5"/>
      <c r="D551" s="5"/>
      <c r="E551" s="5"/>
      <c r="F551" s="5"/>
      <c r="G551" s="5"/>
      <c r="H551" s="5"/>
    </row>
    <row r="552" spans="1:9">
      <c r="C552" s="5"/>
      <c r="D552" s="5"/>
      <c r="E552" s="5"/>
      <c r="F552" s="5"/>
      <c r="G552" s="5"/>
      <c r="H552" s="5"/>
    </row>
    <row r="553" spans="1:9">
      <c r="C553" s="5"/>
      <c r="D553" s="5"/>
      <c r="E553" s="5"/>
      <c r="F553" s="5"/>
      <c r="G553" s="5"/>
      <c r="H553" s="5"/>
    </row>
    <row r="554" spans="1:9">
      <c r="C554" s="5"/>
      <c r="D554" s="5"/>
      <c r="E554" s="5"/>
      <c r="F554" s="5"/>
      <c r="G554" s="5"/>
      <c r="H554" s="5"/>
    </row>
    <row r="555" spans="1:9">
      <c r="C555" s="5"/>
      <c r="D555" s="5"/>
      <c r="E555" s="5"/>
      <c r="F555" s="5"/>
      <c r="G555" s="5"/>
      <c r="H555" s="5"/>
    </row>
    <row r="556" spans="1:9">
      <c r="C556" s="5"/>
      <c r="D556" s="5"/>
      <c r="E556" s="5"/>
      <c r="F556" s="5"/>
      <c r="G556" s="5"/>
      <c r="H556" s="5"/>
    </row>
    <row r="557" spans="1:9">
      <c r="C557" s="5"/>
      <c r="D557" s="5"/>
      <c r="E557" s="5"/>
      <c r="F557" s="5"/>
      <c r="G557" s="5"/>
      <c r="H557" s="5"/>
    </row>
    <row r="558" spans="1:9">
      <c r="C558" s="5"/>
      <c r="D558" s="5"/>
      <c r="E558" s="5"/>
      <c r="F558" s="5"/>
      <c r="G558" s="5"/>
      <c r="H558" s="5"/>
    </row>
    <row r="559" spans="1:9">
      <c r="C559" s="5"/>
      <c r="D559" s="5"/>
      <c r="E559" s="5"/>
      <c r="F559" s="5"/>
      <c r="G559" s="5"/>
      <c r="H559" s="5"/>
    </row>
    <row r="560" spans="1:9">
      <c r="C560" s="5"/>
      <c r="D560" s="5"/>
      <c r="E560" s="5"/>
      <c r="F560" s="5"/>
      <c r="G560" s="5"/>
      <c r="H560" s="5"/>
    </row>
    <row r="561" spans="3:8">
      <c r="C561" s="5"/>
      <c r="D561" s="5"/>
      <c r="E561" s="5"/>
      <c r="F561" s="5"/>
      <c r="G561" s="5"/>
      <c r="H561" s="5"/>
    </row>
    <row r="562" spans="3:8">
      <c r="C562" s="5"/>
      <c r="D562" s="5"/>
      <c r="E562" s="5"/>
      <c r="F562" s="5"/>
      <c r="G562" s="5"/>
      <c r="H562" s="5"/>
    </row>
    <row r="563" spans="3:8">
      <c r="C563" s="5"/>
      <c r="D563" s="5"/>
      <c r="E563" s="5"/>
      <c r="F563" s="5"/>
      <c r="G563" s="5"/>
      <c r="H563" s="5"/>
    </row>
    <row r="564" spans="3:8">
      <c r="C564" s="5"/>
      <c r="D564" s="5"/>
      <c r="E564" s="5"/>
      <c r="F564" s="5"/>
      <c r="G564" s="5"/>
      <c r="H564" s="5"/>
    </row>
    <row r="565" spans="3:8">
      <c r="C565" s="5"/>
      <c r="D565" s="5"/>
      <c r="E565" s="5"/>
      <c r="F565" s="5"/>
      <c r="G565" s="5"/>
      <c r="H565" s="5"/>
    </row>
    <row r="566" spans="3:8">
      <c r="C566" s="5"/>
      <c r="D566" s="5"/>
      <c r="E566" s="5"/>
      <c r="F566" s="5"/>
      <c r="G566" s="5"/>
      <c r="H566" s="5"/>
    </row>
    <row r="567" spans="3:8">
      <c r="C567" s="5"/>
      <c r="D567" s="5"/>
      <c r="E567" s="5"/>
      <c r="F567" s="5"/>
      <c r="G567" s="5"/>
      <c r="H567" s="5"/>
    </row>
    <row r="568" spans="3:8">
      <c r="C568" s="5"/>
      <c r="D568" s="5"/>
      <c r="E568" s="5"/>
      <c r="F568" s="5"/>
      <c r="G568" s="5"/>
      <c r="H568" s="5"/>
    </row>
    <row r="569" spans="3:8">
      <c r="C569" s="5"/>
      <c r="D569" s="5"/>
      <c r="E569" s="5"/>
      <c r="F569" s="5"/>
      <c r="G569" s="5"/>
      <c r="H569" s="5"/>
    </row>
    <row r="570" spans="3:8">
      <c r="C570" s="5"/>
      <c r="D570" s="5"/>
      <c r="E570" s="5"/>
      <c r="F570" s="5"/>
      <c r="G570" s="5"/>
      <c r="H570" s="5"/>
    </row>
    <row r="571" spans="3:8">
      <c r="C571" s="5"/>
      <c r="D571" s="5"/>
      <c r="E571" s="5"/>
      <c r="F571" s="5"/>
      <c r="G571" s="5"/>
      <c r="H571" s="5"/>
    </row>
    <row r="572" spans="3:8">
      <c r="C572" s="5"/>
      <c r="D572" s="5"/>
      <c r="E572" s="5"/>
      <c r="F572" s="5"/>
      <c r="G572" s="5"/>
      <c r="H572" s="5"/>
    </row>
    <row r="573" spans="3:8">
      <c r="C573" s="5"/>
      <c r="D573" s="5"/>
      <c r="E573" s="5"/>
      <c r="F573" s="5"/>
      <c r="G573" s="5"/>
      <c r="H573" s="5"/>
    </row>
    <row r="574" spans="3:8">
      <c r="C574" s="5"/>
      <c r="D574" s="5"/>
      <c r="E574" s="5"/>
      <c r="F574" s="5"/>
      <c r="G574" s="5"/>
      <c r="H574" s="5"/>
    </row>
    <row r="575" spans="3:8">
      <c r="C575" s="5"/>
      <c r="D575" s="5"/>
      <c r="E575" s="5"/>
      <c r="F575" s="5"/>
      <c r="G575" s="5"/>
      <c r="H575" s="5"/>
    </row>
    <row r="576" spans="3:8">
      <c r="C576" s="5"/>
      <c r="D576" s="5"/>
      <c r="E576" s="5"/>
      <c r="F576" s="5"/>
      <c r="G576" s="5"/>
      <c r="H576" s="5"/>
    </row>
    <row r="577" spans="3:8">
      <c r="C577" s="5"/>
      <c r="D577" s="5"/>
      <c r="E577" s="5"/>
      <c r="F577" s="5"/>
      <c r="G577" s="5"/>
      <c r="H577" s="5"/>
    </row>
    <row r="578" spans="3:8">
      <c r="C578" s="5"/>
      <c r="D578" s="5"/>
      <c r="E578" s="5"/>
      <c r="F578" s="5"/>
      <c r="G578" s="5"/>
      <c r="H578" s="5"/>
    </row>
    <row r="579" spans="3:8">
      <c r="C579" s="5"/>
      <c r="D579" s="5"/>
      <c r="E579" s="5"/>
      <c r="F579" s="5"/>
      <c r="G579" s="5"/>
      <c r="H579" s="5"/>
    </row>
    <row r="580" spans="3:8">
      <c r="C580" s="5"/>
      <c r="D580" s="5"/>
      <c r="E580" s="5"/>
      <c r="F580" s="5"/>
      <c r="G580" s="5"/>
      <c r="H580" s="5"/>
    </row>
    <row r="581" spans="3:8">
      <c r="C581" s="5"/>
      <c r="D581" s="5"/>
      <c r="E581" s="5"/>
      <c r="F581" s="5"/>
      <c r="G581" s="5"/>
      <c r="H581" s="5"/>
    </row>
    <row r="582" spans="3:8">
      <c r="C582" s="5"/>
      <c r="D582" s="5"/>
      <c r="E582" s="5"/>
      <c r="F582" s="5"/>
      <c r="G582" s="5"/>
      <c r="H582" s="5"/>
    </row>
    <row r="583" spans="3:8">
      <c r="C583" s="5"/>
      <c r="D583" s="5"/>
      <c r="E583" s="5"/>
      <c r="F583" s="5"/>
      <c r="G583" s="5"/>
      <c r="H583" s="5"/>
    </row>
    <row r="584" spans="3:8">
      <c r="C584" s="5"/>
      <c r="D584" s="5"/>
      <c r="E584" s="5"/>
      <c r="F584" s="5"/>
      <c r="G584" s="5"/>
      <c r="H584" s="5"/>
    </row>
    <row r="585" spans="3:8">
      <c r="C585" s="5"/>
      <c r="D585" s="5"/>
      <c r="E585" s="5"/>
      <c r="F585" s="5"/>
      <c r="G585" s="5"/>
      <c r="H585" s="5"/>
    </row>
    <row r="586" spans="3:8">
      <c r="C586" s="5"/>
      <c r="D586" s="5"/>
      <c r="E586" s="5"/>
      <c r="F586" s="5"/>
      <c r="G586" s="5"/>
      <c r="H586" s="5"/>
    </row>
    <row r="587" spans="3:8">
      <c r="C587" s="5"/>
      <c r="D587" s="5"/>
      <c r="E587" s="5"/>
      <c r="F587" s="5"/>
      <c r="G587" s="5"/>
      <c r="H587" s="5"/>
    </row>
    <row r="588" spans="3:8">
      <c r="C588" s="5"/>
      <c r="D588" s="5"/>
      <c r="E588" s="5"/>
      <c r="F588" s="5"/>
      <c r="G588" s="5"/>
      <c r="H588" s="5"/>
    </row>
    <row r="589" spans="3:8">
      <c r="C589" s="5"/>
      <c r="D589" s="5"/>
      <c r="E589" s="5"/>
      <c r="F589" s="5"/>
      <c r="G589" s="5"/>
      <c r="H589" s="5"/>
    </row>
    <row r="590" spans="3:8">
      <c r="C590" s="5"/>
      <c r="D590" s="5"/>
      <c r="E590" s="5"/>
      <c r="F590" s="5"/>
      <c r="G590" s="5"/>
      <c r="H590" s="5"/>
    </row>
    <row r="591" spans="3:8">
      <c r="C591" s="5"/>
      <c r="D591" s="5"/>
      <c r="E591" s="5"/>
      <c r="F591" s="5"/>
      <c r="G591" s="5"/>
      <c r="H591" s="5"/>
    </row>
    <row r="592" spans="3:8">
      <c r="C592" s="5"/>
      <c r="D592" s="5"/>
      <c r="E592" s="5"/>
      <c r="F592" s="5"/>
      <c r="G592" s="5"/>
      <c r="H592" s="5"/>
    </row>
    <row r="593" spans="3:8">
      <c r="C593" s="5"/>
      <c r="D593" s="5"/>
      <c r="E593" s="5"/>
      <c r="F593" s="5"/>
      <c r="G593" s="5"/>
      <c r="H593" s="5"/>
    </row>
    <row r="594" spans="3:8">
      <c r="C594" s="5"/>
      <c r="D594" s="5"/>
      <c r="E594" s="5"/>
      <c r="F594" s="5"/>
      <c r="G594" s="5"/>
      <c r="H594" s="5"/>
    </row>
    <row r="595" spans="3:8">
      <c r="C595" s="5"/>
      <c r="D595" s="5"/>
      <c r="E595" s="5"/>
      <c r="F595" s="5"/>
      <c r="G595" s="5"/>
      <c r="H595" s="5"/>
    </row>
    <row r="596" spans="3:8">
      <c r="C596" s="5"/>
      <c r="D596" s="5"/>
      <c r="E596" s="5"/>
      <c r="F596" s="5"/>
      <c r="G596" s="5"/>
      <c r="H596" s="5"/>
    </row>
    <row r="597" spans="3:8">
      <c r="C597" s="5"/>
      <c r="D597" s="5"/>
      <c r="E597" s="5"/>
      <c r="F597" s="5"/>
      <c r="G597" s="5"/>
      <c r="H597" s="5"/>
    </row>
    <row r="598" spans="3:8">
      <c r="C598" s="5"/>
      <c r="D598" s="5"/>
      <c r="E598" s="5"/>
      <c r="F598" s="5"/>
      <c r="G598" s="5"/>
      <c r="H598" s="5"/>
    </row>
    <row r="599" spans="3:8">
      <c r="C599" s="5"/>
      <c r="D599" s="5"/>
      <c r="E599" s="5"/>
      <c r="F599" s="5"/>
      <c r="G599" s="5"/>
      <c r="H599" s="5"/>
    </row>
    <row r="600" spans="3:8">
      <c r="C600" s="5"/>
      <c r="D600" s="5"/>
      <c r="E600" s="5"/>
      <c r="F600" s="5"/>
      <c r="G600" s="5"/>
      <c r="H600" s="5"/>
    </row>
    <row r="601" spans="3:8">
      <c r="C601" s="5"/>
      <c r="D601" s="5"/>
      <c r="E601" s="5"/>
      <c r="F601" s="5"/>
      <c r="G601" s="5"/>
      <c r="H601" s="5"/>
    </row>
    <row r="602" spans="3:8">
      <c r="C602" s="5"/>
      <c r="D602" s="5"/>
      <c r="E602" s="5"/>
      <c r="F602" s="5"/>
      <c r="G602" s="5"/>
      <c r="H602" s="5"/>
    </row>
    <row r="603" spans="3:8">
      <c r="C603" s="5"/>
      <c r="D603" s="5"/>
      <c r="E603" s="5"/>
      <c r="F603" s="5"/>
      <c r="G603" s="5"/>
      <c r="H603" s="5"/>
    </row>
    <row r="604" spans="3:8">
      <c r="C604" s="5"/>
      <c r="D604" s="5"/>
      <c r="E604" s="5"/>
      <c r="F604" s="5"/>
      <c r="G604" s="5"/>
      <c r="H604" s="5"/>
    </row>
    <row r="605" spans="3:8">
      <c r="C605" s="5"/>
      <c r="D605" s="5"/>
      <c r="E605" s="5"/>
      <c r="F605" s="5"/>
      <c r="G605" s="5"/>
      <c r="H605" s="5"/>
    </row>
    <row r="606" spans="3:8">
      <c r="C606" s="5"/>
      <c r="D606" s="5"/>
      <c r="E606" s="5"/>
      <c r="F606" s="5"/>
      <c r="G606" s="5"/>
      <c r="H606" s="5"/>
    </row>
  </sheetData>
  <mergeCells count="72">
    <mergeCell ref="B149:I149"/>
    <mergeCell ref="B359:I359"/>
    <mergeCell ref="A9:A10"/>
    <mergeCell ref="B9:B10"/>
    <mergeCell ref="C9:H9"/>
    <mergeCell ref="B41:I41"/>
    <mergeCell ref="I9:I10"/>
    <mergeCell ref="B17:I17"/>
    <mergeCell ref="B18:I18"/>
    <mergeCell ref="B19:I19"/>
    <mergeCell ref="A7:I7"/>
    <mergeCell ref="A5:I5"/>
    <mergeCell ref="A6:I6"/>
    <mergeCell ref="A8:I8"/>
    <mergeCell ref="F1:I1"/>
    <mergeCell ref="F2:I2"/>
    <mergeCell ref="F3:I3"/>
    <mergeCell ref="F4:I4"/>
    <mergeCell ref="B514:I514"/>
    <mergeCell ref="B523:I523"/>
    <mergeCell ref="B532:I532"/>
    <mergeCell ref="B462:I462"/>
    <mergeCell ref="B484:I484"/>
    <mergeCell ref="B501:I501"/>
    <mergeCell ref="B502:I502"/>
    <mergeCell ref="B471:I471"/>
    <mergeCell ref="B232:I232"/>
    <mergeCell ref="B150:I150"/>
    <mergeCell ref="B52:I52"/>
    <mergeCell ref="B64:I64"/>
    <mergeCell ref="B130:I130"/>
    <mergeCell ref="B142:I142"/>
    <mergeCell ref="B146:I146"/>
    <mergeCell ref="B214:I214"/>
    <mergeCell ref="B162:I162"/>
    <mergeCell ref="B175:I175"/>
    <mergeCell ref="B190:I190"/>
    <mergeCell ref="B191:I191"/>
    <mergeCell ref="B83:I83"/>
    <mergeCell ref="B84:I84"/>
    <mergeCell ref="B85:I85"/>
    <mergeCell ref="B105:I105"/>
    <mergeCell ref="B445:I445"/>
    <mergeCell ref="B430:I430"/>
    <mergeCell ref="B402:I402"/>
    <mergeCell ref="B417:I417"/>
    <mergeCell ref="B503:I503"/>
    <mergeCell ref="B461:I461"/>
    <mergeCell ref="B446:I446"/>
    <mergeCell ref="B421:I421"/>
    <mergeCell ref="B420:I420"/>
    <mergeCell ref="B449:I449"/>
    <mergeCell ref="B450:I450"/>
    <mergeCell ref="B453:I453"/>
    <mergeCell ref="B455:I455"/>
    <mergeCell ref="B458:I458"/>
    <mergeCell ref="B349:I349"/>
    <mergeCell ref="B333:I333"/>
    <mergeCell ref="B334:I334"/>
    <mergeCell ref="B358:I358"/>
    <mergeCell ref="B370:I370"/>
    <mergeCell ref="B301:I301"/>
    <mergeCell ref="B316:I316"/>
    <mergeCell ref="B317:I317"/>
    <mergeCell ref="B244:I244"/>
    <mergeCell ref="B346:I346"/>
    <mergeCell ref="B329:I329"/>
    <mergeCell ref="B315:I315"/>
    <mergeCell ref="B264:I264"/>
    <mergeCell ref="B292:I292"/>
    <mergeCell ref="B265:I265"/>
    <mergeCell ref="B282:I282"/>
  </mergeCells>
  <phoneticPr fontId="10" type="noConversion"/>
  <printOptions gridLines="1"/>
  <pageMargins left="0.39370078740157483" right="0.19685039370078741" top="0.31496062992125984" bottom="0.39370078740157483" header="0.51181102362204722" footer="0.19685039370078741"/>
  <pageSetup paperSize="9" scale="85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User-8-kab</cp:lastModifiedBy>
  <cp:lastPrinted>2014-12-03T08:32:03Z</cp:lastPrinted>
  <dcterms:created xsi:type="dcterms:W3CDTF">1996-10-08T23:32:33Z</dcterms:created>
  <dcterms:modified xsi:type="dcterms:W3CDTF">2014-12-03T08:56:54Z</dcterms:modified>
</cp:coreProperties>
</file>